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'2020-6'!$A$1:$M$33</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<sst xmlns="http://schemas.openxmlformats.org/spreadsheetml/2006/main" count="2119" uniqueCount="569">
  <si>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</si>
  <si>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</si>
  <si>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</si>
  <si>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</si>
  <si>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</si>
  <si>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</si>
  <si>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</si>
  <si>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</si>
  <si>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</si>
  <si>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</si>
  <si>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</si>
  <si>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</si>
  <si>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</si>
  <si>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</si>
  <si>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</si>
  <si>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</si>
  <si>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</si>
  <si>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</si>
  <si>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</si>
  <si>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</si>
  <si>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</si>
  <si>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</si>
  <si>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</si>
  <si>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</si>
  <si>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</si>
  <si>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</si>
  <si>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</si>
  <si>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</si>
  <si>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</si>
  <si>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</si>
  <si>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</si>
  <si>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</si>
  <si>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</si>
  <si>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</si>
  <si>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</si>
  <si>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</si>
  <si>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</si>
  <si>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</si>
  <si>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</si>
  <si>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</si>
  <si>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</si>
  <si>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</si>
  <si>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</si>
  <si>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</si>
  <si>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</si>
  <si>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</si>
  <si>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</si>
  <si>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</si>
  <si>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</si>
  <si>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</si>
  <si>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</si>
  <si>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</si>
  <si>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</si>
  <si>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</si>
  <si>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</si>
  <si>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</si>
  <si>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</si>
  <si>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</si>
  <si>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</si>
  <si>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</si>
  <si>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</si>
  <si>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</si>
  <si>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</si>
  <si>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</si>
  <si>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</si>
  <si>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</si>
  <si>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</si>
  <si>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</si>
  <si>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</si>
  <si>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</si>
  <si>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</si>
  <si>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</si>
  <si>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</si>
  <si>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</si>
  <si>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</si>
  <si>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</si>
  <si>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</si>
  <si>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</si>
  <si>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</si>
  <si>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</si>
  <si>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</si>
  <si>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</si>
  <si>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</si>
  <si>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</si>
  <si>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</si>
  <si>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</si>
  <si>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</si>
  <si>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</si>
  <si>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</si>
  <si>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</si>
  <si>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</si>
  <si>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</si>
  <si>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</si>
  <si>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</si>
  <si>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</si>
  <si>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</si>
  <si>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</si>
  <si>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</si>
  <si>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</si>
  <si>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</si>
  <si>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</si>
  <si>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</si>
  <si>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</si>
  <si>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</si>
  <si>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</si>
  <si>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</si>
  <si>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</si>
  <si>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</si>
  <si>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</si>
  <si>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</si>
  <si>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</si>
  <si>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</si>
  <si>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</si>
  <si>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</si>
  <si>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</si>
  <si>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</si>
  <si>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</si>
  <si>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</si>
  <si>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</si>
  <si>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</si>
  <si>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</si>
  <si>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</si>
  <si>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</si>
  <si>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</si>
  <si>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</si>
  <si>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</si>
  <si>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</si>
  <si>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</si>
  <si>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</si>
  <si>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</si>
  <si>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</si>
  <si>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</si>
  <si>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</si>
  <si>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</si>
  <si>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</si>
  <si>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</si>
  <si>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</si>
  <si>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</si>
  <si>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</si>
  <si>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</si>
  <si>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</si>
  <si>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</si>
  <si>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</si>
  <si>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</si>
  <si>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</si>
  <si>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</si>
  <si>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</si>
  <si>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</si>
  <si>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</si>
  <si>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</si>
  <si>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</si>
  <si>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</si>
  <si>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</si>
  <si>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</si>
  <si>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</si>
  <si>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</si>
  <si>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</si>
  <si>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</si>
  <si>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</si>
  <si>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</si>
  <si>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</si>
  <si>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</si>
  <si>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</si>
  <si>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</si>
  <si>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</si>
  <si>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</si>
  <si>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</si>
  <si>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</si>
  <si>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</si>
  <si>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</si>
  <si>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</si>
  <si>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</si>
  <si>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</si>
  <si>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</si>
  <si>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</si>
  <si>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</si>
  <si>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</si>
  <si>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</si>
  <si>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</si>
  <si>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</si>
  <si>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</si>
  <si>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</si>
  <si>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</si>
  <si>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</si>
  <si>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</si>
  <si>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</si>
  <si>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</si>
  <si>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</si>
  <si>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</si>
  <si>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</si>
  <si>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</si>
  <si>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</si>
  <si>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</si>
  <si>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</si>
  <si>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</si>
  <si>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</si>
  <si>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</si>
  <si>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</si>
  <si>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</si>
  <si>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</si>
  <si>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</si>
  <si>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</si>
  <si>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</si>
  <si>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</si>
  <si>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</si>
  <si>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</si>
  <si>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</si>
  <si>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</si>
  <si>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</si>
  <si>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</si>
  <si>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</si>
  <si>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</si>
  <si>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</si>
  <si>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</si>
  <si>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</si>
  <si>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</si>
  <si>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</si>
  <si>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</si>
  <si>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</si>
  <si>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</si>
  <si>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</si>
  <si>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</si>
  <si>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</si>
  <si>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</si>
  <si>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</si>
  <si>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</si>
  <si>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</si>
  <si>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</si>
  <si>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</si>
  <si>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</si>
  <si>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</si>
  <si>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</si>
  <si>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</si>
  <si>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</si>
  <si>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</si>
  <si>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</si>
  <si>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</si>
  <si>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</si>
  <si>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</si>
  <si>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</si>
  <si>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</si>
  <si>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</si>
  <si>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</si>
  <si>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</si>
  <si>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</si>
  <si>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</si>
  <si>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</si>
  <si>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</si>
  <si>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</si>
  <si>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</si>
  <si>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</si>
  <si>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</si>
  <si>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</si>
  <si>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</si>
  <si>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</si>
  <si>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</si>
  <si>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</si>
  <si>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</si>
  <si>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</si>
  <si>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</si>
  <si>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</si>
  <si>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</si>
  <si>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</si>
  <si>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</si>
  <si>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</si>
  <si>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</si>
  <si>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</si>
  <si>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</si>
  <si>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</si>
  <si>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</si>
  <si>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</si>
  <si>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</si>
  <si>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</si>
  <si>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</si>
  <si>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</si>
  <si>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</si>
  <si>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</si>
  <si>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</si>
  <si>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</si>
  <si>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</si>
  <si>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</si>
  <si>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</si>
  <si>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</si>
  <si>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</si>
  <si>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</si>
  <si>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</si>
  <si>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</si>
  <si>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</si>
  <si>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</si>
  <si>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</si>
  <si>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</si>
  <si>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</si>
  <si>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</si>
  <si>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</si>
  <si>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</si>
  <si>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</si>
  <si>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</si>
  <si>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</si>
  <si>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</si>
  <si>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</si>
  <si>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</si>
  <si>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</si>
  <si>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</si>
  <si>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</si>
  <si>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</si>
  <si>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</si>
  <si>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</si>
  <si>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</si>
  <si>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</si>
  <si>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</si>
  <si>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</si>
  <si>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</si>
  <si>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</si>
  <si>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</si>
  <si>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</si>
  <si>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</si>
  <si>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</si>
  <si>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</si>
  <si>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</si>
  <si>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</si>
  <si>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</si>
  <si>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</si>
  <si>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</si>
  <si>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</si>
  <si>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</si>
  <si>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</si>
  <si>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</si>
  <si>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</si>
  <si>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</si>
  <si>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</si>
  <si>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</si>
  <si>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</si>
  <si>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</si>
  <si>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</si>
  <si>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</si>
  <si>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</si>
  <si>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</si>
  <si>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</si>
  <si>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</si>
  <si>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</si>
  <si>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</si>
  <si>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</si>
  <si>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</si>
  <si>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</si>
  <si>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</si>
  <si>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</si>
  <si>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</si>
  <si>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</si>
  <si>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</si>
  <si>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</si>
  <si>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</si>
  <si>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</si>
  <si>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</si>
  <si>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</si>
  <si>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</si>
  <si>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</si>
  <si>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</si>
  <si>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</si>
  <si>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</si>
  <si>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</si>
  <si>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</si>
  <si>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</si>
  <si>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</si>
  <si>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</si>
  <si>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</si>
  <si>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</si>
  <si>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</si>
  <si>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</si>
  <si>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</si>
  <si>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</si>
  <si>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</si>
  <si>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</si>
  <si>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</si>
  <si>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</si>
  <si>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</si>
  <si>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</si>
  <si>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</si>
  <si>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</si>
  <si>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</si>
  <si>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</si>
  <si>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</si>
  <si>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</si>
  <si>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</si>
  <si>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</si>
  <si>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</si>
  <si>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</si>
  <si>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</si>
  <si>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</si>
  <si>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</si>
  <si>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</si>
  <si>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</si>
  <si>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</si>
  <si>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</si>
  <si>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</si>
  <si>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</si>
  <si>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</si>
  <si>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</si>
  <si>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</si>
  <si>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</si>
  <si>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</si>
  <si>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</si>
  <si>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</si>
  <si>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</si>
  <si>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</si>
  <si>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</si>
  <si>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</si>
  <si>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</si>
  <si>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</si>
  <si>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</si>
  <si>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</si>
  <si>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</si>
  <si>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</si>
  <si>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</si>
  <si>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</si>
  <si>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</si>
  <si>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</si>
  <si>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</si>
  <si>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</si>
  <si>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</si>
  <si>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</si>
  <si>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</si>
  <si>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</si>
  <si>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</si>
  <si>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</si>
  <si>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</si>
  <si>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</si>
  <si>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</si>
  <si>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</si>
  <si>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</si>
  <si>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</si>
  <si>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</si>
  <si>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</si>
  <si>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</si>
  <si>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</si>
  <si>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</si>
  <si>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</si>
  <si>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</si>
  <si>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</si>
  <si>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</si>
  <si>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</si>
  <si>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</si>
  <si>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</si>
  <si>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</si>
  <si>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</si>
  <si>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</si>
  <si>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</si>
  <si>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</si>
  <si>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</si>
  <si>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</si>
  <si>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</si>
  <si>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</si>
  <si>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</si>
  <si>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</si>
  <si>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</si>
  <si>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</si>
  <si>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</si>
  <si>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</si>
  <si>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</si>
  <si>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</si>
  <si>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</si>
  <si>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</si>
  <si>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</si>
  <si>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</si>
  <si>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</si>
  <si>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</si>
  <si>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</si>
  <si>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</si>
  <si>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</si>
  <si>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</si>
  <si>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</si>
  <si>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</si>
  <si>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</si>
  <si>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</si>
  <si>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</si>
  <si>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</si>
  <si>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</si>
  <si>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</si>
  <si>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</si>
  <si>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</si>
  <si>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</si>
  <si>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</si>
  <si>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</si>
  <si>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</si>
  <si>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</si>
  <si>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</si>
  <si>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</si>
  <si>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</si>
  <si>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</si>
  <si>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</si>
  <si>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</si>
  <si>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</si>
  <si>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</si>
  <si>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</si>
  <si>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</si>
  <si>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</si>
  <si>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</si>
  <si>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</si>
  <si>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</si>
  <si>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</si>
  <si>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</si>
  <si>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</si>
  <si>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</si>
  <si>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</si>
  <si>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</si>
  <si>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</si>
  <si>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</si>
  <si>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</si>
  <si>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</si>
  <si>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</si>
  <si>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</si>
  <si>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</si>
  <si>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</si>
  <si>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</si>
  <si>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0443</t>
  </si>
  <si>
    <t>Будівництво освітніх установ та закладів</t>
  </si>
  <si>
    <t>Код Функціональ-ної класифікації видатків та кредитування бюджету</t>
  </si>
  <si>
    <t>до рішення міської ради</t>
  </si>
  <si>
    <t>0100000</t>
  </si>
  <si>
    <t>0110000</t>
  </si>
  <si>
    <t>Баштанська міська рада</t>
  </si>
  <si>
    <t>Капітальний ремонт Пагорба Слави с.Явкине</t>
  </si>
  <si>
    <t>0600000</t>
  </si>
  <si>
    <t>Відділ освіти, молоді та спорту виконавчого комітету Баштанської міської ради</t>
  </si>
  <si>
    <t>0610000</t>
  </si>
  <si>
    <t>0617321</t>
  </si>
  <si>
    <t>0117310</t>
  </si>
  <si>
    <t>7310</t>
  </si>
  <si>
    <t>Будівництво об'єктів житлово-комунального господарства
Подробиці: https://buhgalter.com.ua/dovidnik/byudzhetna-klasifikatsiya/tipova-programna-klasifikatsiya-vidatkiv-ta-kredituvannya-mistsevih/</t>
  </si>
  <si>
    <t>Додаток 4</t>
  </si>
  <si>
    <t xml:space="preserve">УТОЧНЕНИЙ РОЗПОДІЛ 
коштів бюджету розвитку на здійснення заходів із будівництва, реконструкції і реставрації, капітального ремонту об'єктів виробничої, комунікаційної та соціальної інфраструктури за об'єктами у 2020 році
</t>
  </si>
  <si>
    <t>Зміни +,-</t>
  </si>
  <si>
    <t>Обсяг видатків бюджету розвитку, які спрямовуються на будівництво об'єкта у бюджетному періоді з змінами, гривень</t>
  </si>
  <si>
    <t>0117330</t>
  </si>
  <si>
    <t>7330</t>
  </si>
  <si>
    <t>Будівництво інших об"єктів комунальної власності</t>
  </si>
  <si>
    <t>0490</t>
  </si>
  <si>
    <t>Реконструкція системи газопостачання у дитячому будинку сімейного типу родини Плотнік по вул.Європейська,10 м.Баштанка</t>
  </si>
  <si>
    <t>Виготовлення проектно-кошторисної документації на будівництво Промислового парку</t>
  </si>
  <si>
    <t>0117363</t>
  </si>
  <si>
    <t>Виконання інвестиційних проектів в рамках здійснення заходів щодо соціально-економічного розвитку окремих територій</t>
  </si>
  <si>
    <t xml:space="preserve">Нове будівництво басейну для плавання збірного типу по вулиці Героїв Небесної Сотні, 29а, м.Баштанка Баштанського району Миколаївської </t>
  </si>
  <si>
    <t>2017-2020</t>
  </si>
  <si>
    <t>1000000</t>
  </si>
  <si>
    <t>Відділ розвитку культури і туризму виконавчого комітету Баштанської міської ради</t>
  </si>
  <si>
    <t>1010000</t>
  </si>
  <si>
    <t>Будівництво установ за закладів культури</t>
  </si>
  <si>
    <t xml:space="preserve">Капітальний ремонт приміщення Явкинського сільського культурного центру (центру дозвілля) </t>
  </si>
  <si>
    <t>2019-2021</t>
  </si>
  <si>
    <t>Реконструкція ЗДО "Ягідка" м.Баштанка ( експертиза проектно-кошторисної документації)</t>
  </si>
  <si>
    <t>Проведення експертизи проектно-кошторисної документації будівництва водовідведення                        вул. Квітнева м.Баштанка</t>
  </si>
  <si>
    <t>Виготовлення проєктно-кошторисної документації на будівництво спортивного майданчика для міні футболу за штучним покриттямв Добренській  ЗОШ</t>
  </si>
  <si>
    <t>Реконструкція закладу дошкільної освіти №9 "Малятко" з впровадженням сонячної системи підігріву води по вул. Шевченка, 4 с. Новоівнівка, Баштанського району Миколаївської області</t>
  </si>
  <si>
    <t>2018-2020</t>
  </si>
  <si>
    <t>Капітальний ремонт приміщення комунальної установи «Баштанський міський інклюзивно-ресурсний центр Баштанської міської ради Баштанського району Миколаївської області» по вул.1-го Травня, 14-а, м.Баштанка Миколаївської області</t>
  </si>
  <si>
    <t>2019-2020</t>
  </si>
  <si>
    <t>0117322</t>
  </si>
  <si>
    <t>Будівництво медичних установ та закладів</t>
  </si>
  <si>
    <t>Реконструкція системи газопостачання ФАПу с.Новопавлівка</t>
  </si>
  <si>
    <t>Капітальний ремонт вузлів обліку існуючої системи газопостачання закладів освіти</t>
  </si>
  <si>
    <t>Реконструкція системи газопостачання топкової Баштанського будинку культури з встановленням модемного зв"язку</t>
  </si>
  <si>
    <t>Заступник міського голови з питань діяльності виконавчих органів ради</t>
  </si>
  <si>
    <t>Світлана  ЄВДОЩЕНКО</t>
  </si>
  <si>
    <t>0117650</t>
  </si>
  <si>
    <t>7650</t>
  </si>
  <si>
    <t>Проведення експертної грошової оцінки земельної ділянки чи права на неї</t>
  </si>
  <si>
    <t>Проведення експертної грошової оцінки земельної ділянки, що підлягає продажу</t>
  </si>
  <si>
    <t>Капітальний ремонт частини приміщення ЗДО "Малятко" с.Новоіванівка</t>
  </si>
  <si>
    <t>Виготовлення проектно-кошторисної документації "Капітальний ремонт Баштанського опорного закладу ЗСО І-ІІІ ст.№1 по вул.Героїв Небесної Сотні (Баштанської Республіки),32 м.Баштанка Миколаївської обл. (коригування)"</t>
  </si>
  <si>
    <t>23 жовтня 2020 р.№ 2</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</si>
</sst>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4">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sz val="18"/>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sz val="18"/>
      <color rgb="FF000000"/>
      <name val="Times New Roman"/>
      <family val="1"/>
    </font>
    <font>
      <b/>
      <sz val="18"/>
      <color rgb="FF0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03">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49" fontId="19" fillId="0" borderId="10" xfId="0" applyNumberFormat="1" applyFont="1" applyBorder="1" applyAlignment="1">
      <alignment vertical="top"/>
    </xf>
    <xf numFmtId="49" fontId="19" fillId="0" borderId="10" xfId="0" applyNumberFormat="1" applyFont="1" applyBorder="1" applyAlignment="1">
      <alignment horizontal="center" vertical="top" wrapText="1"/>
    </xf>
    <xf numFmtId="0" fontId="20" fillId="0" borderId="10" xfId="0" applyFont="1" applyBorder="1" applyAlignment="1">
      <alignment horizontal="left" vertical="top" wrapText="1"/>
    </xf>
    <xf numFmtId="49" fontId="17" fillId="32" borderId="10" xfId="0" applyNumberFormat="1" applyFont="1" applyFill="1" applyBorder="1" applyAlignment="1">
      <alignment horizontal="center" vertical="top"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3" fontId="17" fillId="32" borderId="10" xfId="0" applyNumberFormat="1" applyFont="1" applyFill="1" applyBorder="1" applyAlignment="1">
      <alignment horizontal="right"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20" fillId="32" borderId="10" xfId="0" applyFont="1" applyFill="1" applyBorder="1" applyAlignment="1">
      <alignment horizontal="center" vertical="top" wrapText="1"/>
    </xf>
    <xf numFmtId="0" fontId="20" fillId="32" borderId="10" xfId="0" applyFont="1" applyFill="1" applyBorder="1" applyAlignment="1">
      <alignment horizontal="left" vertical="top" wrapText="1"/>
    </xf>
    <xf numFmtId="0" fontId="20" fillId="32" borderId="10" xfId="0" applyFont="1" applyFill="1" applyBorder="1" applyAlignment="1">
      <alignment horizontal="right" vertical="top" wrapText="1"/>
    </xf>
    <xf numFmtId="203" fontId="20" fillId="32" borderId="10" xfId="0" applyNumberFormat="1" applyFont="1" applyFill="1" applyBorder="1" applyAlignment="1">
      <alignment horizontal="right" vertical="top" wrapText="1"/>
    </xf>
    <xf numFmtId="0" fontId="62" fillId="0" borderId="10" xfId="0" applyFont="1" applyBorder="1" applyAlignment="1">
      <alignment horizontal="center" vertical="top" wrapText="1"/>
    </xf>
    <xf numFmtId="0" fontId="63" fillId="0" borderId="10" xfId="0" applyFont="1" applyBorder="1" applyAlignment="1">
      <alignment horizontal="center" vertical="top" wrapText="1"/>
    </xf>
    <xf numFmtId="0" fontId="62" fillId="0" borderId="10" xfId="0" applyFont="1" applyBorder="1" applyAlignment="1">
      <alignment horizontal="right" vertical="top" wrapText="1"/>
    </xf>
    <xf numFmtId="4" fontId="17" fillId="32" borderId="10" xfId="0" applyNumberFormat="1" applyFont="1" applyFill="1" applyBorder="1" applyAlignment="1">
      <alignment horizontal="right" vertical="top" wrapText="1"/>
    </xf>
    <xf numFmtId="4" fontId="20" fillId="32" borderId="10" xfId="0" applyNumberFormat="1" applyFont="1" applyFill="1" applyBorder="1" applyAlignment="1">
      <alignment horizontal="right" vertical="top" wrapText="1"/>
    </xf>
    <xf numFmtId="4" fontId="20" fillId="0" borderId="10" xfId="0" applyNumberFormat="1" applyFont="1" applyFill="1" applyBorder="1" applyAlignment="1">
      <alignment horizontal="right" vertical="top" wrapText="1"/>
    </xf>
    <xf numFmtId="49" fontId="19" fillId="0" borderId="10" xfId="0" applyNumberFormat="1" applyFont="1" applyBorder="1" applyAlignment="1">
      <alignment horizontal="left" vertical="top"/>
    </xf>
    <xf numFmtId="49" fontId="19" fillId="0" borderId="10" xfId="0" applyNumberFormat="1" applyFont="1" applyBorder="1" applyAlignment="1">
      <alignment horizontal="center" vertical="top"/>
    </xf>
    <xf numFmtId="49" fontId="20" fillId="0" borderId="10" xfId="0" applyNumberFormat="1" applyFont="1" applyBorder="1" applyAlignment="1">
      <alignment horizontal="center" vertical="top" wrapText="1"/>
    </xf>
    <xf numFmtId="0" fontId="17" fillId="0" borderId="10" xfId="0" applyFont="1" applyBorder="1" applyAlignment="1" quotePrefix="1">
      <alignment horizontal="left" vertical="top" wrapText="1"/>
    </xf>
    <xf numFmtId="49" fontId="17" fillId="0" borderId="10" xfId="0" applyNumberFormat="1" applyFont="1" applyFill="1" applyBorder="1" applyAlignment="1">
      <alignment horizontal="center" vertical="top" wrapText="1"/>
    </xf>
    <xf numFmtId="0" fontId="16" fillId="32" borderId="10" xfId="0" applyFont="1" applyFill="1" applyBorder="1" applyAlignment="1">
      <alignment horizontal="center" vertical="top" wrapText="1"/>
    </xf>
    <xf numFmtId="3" fontId="16" fillId="32" borderId="10" xfId="0" applyNumberFormat="1" applyFont="1" applyFill="1" applyBorder="1" applyAlignment="1">
      <alignment horizontal="right" vertical="top" wrapText="1"/>
    </xf>
    <xf numFmtId="203" fontId="16" fillId="32" borderId="10" xfId="0" applyNumberFormat="1" applyFont="1" applyFill="1" applyBorder="1" applyAlignment="1">
      <alignment horizontal="right" vertical="top" wrapText="1"/>
    </xf>
    <xf numFmtId="4" fontId="63" fillId="0" borderId="10" xfId="0" applyNumberFormat="1" applyFont="1" applyBorder="1" applyAlignment="1">
      <alignment horizontal="right" vertical="top" wrapText="1"/>
    </xf>
    <xf numFmtId="4" fontId="16" fillId="32" borderId="10" xfId="0" applyNumberFormat="1" applyFont="1" applyFill="1" applyBorder="1" applyAlignment="1">
      <alignment horizontal="right" vertical="top" wrapText="1"/>
    </xf>
    <xf numFmtId="0" fontId="16" fillId="0" borderId="0" xfId="0" applyFont="1" applyFill="1" applyBorder="1" applyAlignment="1">
      <alignment/>
    </xf>
    <xf numFmtId="49" fontId="17" fillId="0" borderId="10" xfId="0" applyNumberFormat="1" applyFont="1" applyBorder="1" applyAlignment="1">
      <alignment horizontal="center" vertical="top" wrapText="1"/>
    </xf>
    <xf numFmtId="4" fontId="6" fillId="0" borderId="0" xfId="0" applyNumberFormat="1" applyFont="1" applyFill="1" applyBorder="1" applyAlignment="1">
      <alignment vertical="top"/>
    </xf>
    <xf numFmtId="49" fontId="17" fillId="0" borderId="10" xfId="0" applyNumberFormat="1" applyFont="1" applyBorder="1" applyAlignment="1" quotePrefix="1">
      <alignment horizontal="center" vertical="top" wrapText="1"/>
    </xf>
    <xf numFmtId="4" fontId="6" fillId="32" borderId="0" xfId="0" applyNumberFormat="1" applyFont="1" applyFill="1" applyBorder="1" applyAlignment="1">
      <alignment vertical="top"/>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91" t="s">
        <v>39</v>
      </c>
      <c r="C35" s="191"/>
      <c r="D35" s="191"/>
      <c r="E35" s="191"/>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451</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91" t="s">
        <v>381</v>
      </c>
      <c r="C18" s="191"/>
      <c r="D18" s="191"/>
      <c r="E18" s="191"/>
      <c r="F18" s="191"/>
      <c r="G18" s="191"/>
      <c r="H18" s="191"/>
      <c r="I18" s="191"/>
      <c r="J18" s="191"/>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451</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91" t="s">
        <v>381</v>
      </c>
      <c r="C37" s="191"/>
      <c r="D37" s="191"/>
      <c r="E37" s="191"/>
      <c r="F37" s="191"/>
      <c r="G37" s="191"/>
      <c r="H37" s="191"/>
      <c r="I37" s="191"/>
      <c r="J37" s="191"/>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451</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91" t="s">
        <v>381</v>
      </c>
      <c r="C39" s="191"/>
      <c r="D39" s="191"/>
      <c r="E39" s="191"/>
      <c r="F39" s="191"/>
      <c r="G39" s="191"/>
      <c r="H39" s="191"/>
      <c r="I39" s="191"/>
      <c r="J39" s="191"/>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34"/>
  <sheetViews>
    <sheetView tabSelected="1" view="pageBreakPreview" zoomScale="75" zoomScaleNormal="75" zoomScaleSheetLayoutView="75" workbookViewId="0" topLeftCell="A1">
      <selection activeCell="D9" sqref="D9"/>
    </sheetView>
  </sheetViews>
  <sheetFormatPr defaultColWidth="9.00390625" defaultRowHeight="12.75"/>
  <cols>
    <col min="1" max="1" width="16.125" style="4" customWidth="1"/>
    <col min="2" max="2" width="14.375" style="17" customWidth="1"/>
    <col min="3" max="3" width="13.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0" width="22.875" style="17" customWidth="1"/>
    <col min="11" max="11" width="21.125" style="17" customWidth="1"/>
    <col min="12" max="12" width="21.375" style="17" customWidth="1"/>
    <col min="13" max="13" width="12.75390625" style="17" customWidth="1"/>
    <col min="14" max="14" width="15.125" style="4" bestFit="1" customWidth="1"/>
    <col min="15" max="15" width="20.125" style="4" customWidth="1"/>
    <col min="16" max="16384" width="9.125" style="4" customWidth="1"/>
  </cols>
  <sheetData>
    <row r="1" ht="15.75">
      <c r="I1" s="138" t="s">
        <v>528</v>
      </c>
    </row>
    <row r="2" ht="15.75">
      <c r="I2" s="139" t="s">
        <v>516</v>
      </c>
    </row>
    <row r="3" spans="2:13" s="128" customFormat="1" ht="15.75">
      <c r="B3" s="129"/>
      <c r="C3" s="130"/>
      <c r="D3" s="131"/>
      <c r="E3" s="131"/>
      <c r="F3" s="129"/>
      <c r="G3" s="129"/>
      <c r="H3" s="129"/>
      <c r="I3" s="139" t="s">
        <v>568</v>
      </c>
      <c r="J3" s="129"/>
      <c r="K3" s="129"/>
      <c r="L3" s="129"/>
      <c r="M3" s="129"/>
    </row>
    <row r="4" spans="1:13" ht="87" customHeight="1">
      <c r="A4" s="199" t="s">
        <v>529</v>
      </c>
      <c r="B4" s="199"/>
      <c r="C4" s="199"/>
      <c r="D4" s="199"/>
      <c r="E4" s="199"/>
      <c r="F4" s="199"/>
      <c r="G4" s="199"/>
      <c r="H4" s="199"/>
      <c r="I4" s="199"/>
      <c r="J4" s="199"/>
      <c r="K4" s="199"/>
      <c r="L4" s="199"/>
      <c r="M4" s="199"/>
    </row>
    <row r="5" spans="1:13" ht="21" customHeight="1">
      <c r="A5" s="200">
        <v>14502000000</v>
      </c>
      <c r="B5" s="200"/>
      <c r="C5" s="133"/>
      <c r="D5" s="133"/>
      <c r="E5" s="133"/>
      <c r="F5" s="133"/>
      <c r="G5" s="133"/>
      <c r="H5" s="133"/>
      <c r="I5" s="133"/>
      <c r="J5" s="133"/>
      <c r="K5" s="133"/>
      <c r="L5" s="133"/>
      <c r="M5" s="133"/>
    </row>
    <row r="6" spans="1:13" ht="18" customHeight="1">
      <c r="A6" s="201" t="s">
        <v>509</v>
      </c>
      <c r="B6" s="201"/>
      <c r="C6" s="133"/>
      <c r="D6" s="133"/>
      <c r="E6" s="133"/>
      <c r="F6" s="133"/>
      <c r="G6" s="133"/>
      <c r="H6" s="133"/>
      <c r="I6" s="133"/>
      <c r="J6" s="133"/>
      <c r="K6" s="133"/>
      <c r="L6" s="133"/>
      <c r="M6" s="137" t="s">
        <v>508</v>
      </c>
    </row>
    <row r="7" spans="1:13" s="132" customFormat="1" ht="144" customHeight="1">
      <c r="A7" s="45" t="s">
        <v>510</v>
      </c>
      <c r="B7" s="45" t="s">
        <v>501</v>
      </c>
      <c r="C7" s="145" t="s">
        <v>515</v>
      </c>
      <c r="D7" s="45" t="s">
        <v>511</v>
      </c>
      <c r="E7" s="147"/>
      <c r="F7" s="146" t="s">
        <v>512</v>
      </c>
      <c r="G7" s="45" t="s">
        <v>502</v>
      </c>
      <c r="H7" s="45" t="s">
        <v>503</v>
      </c>
      <c r="I7" s="45" t="s">
        <v>504</v>
      </c>
      <c r="J7" s="45" t="s">
        <v>505</v>
      </c>
      <c r="K7" s="45" t="s">
        <v>530</v>
      </c>
      <c r="L7" s="45" t="s">
        <v>531</v>
      </c>
      <c r="M7" s="45" t="s">
        <v>506</v>
      </c>
    </row>
    <row r="8" spans="1:13" ht="15" customHeight="1">
      <c r="A8" s="12">
        <v>1</v>
      </c>
      <c r="B8" s="12">
        <v>2</v>
      </c>
      <c r="C8" s="140">
        <v>3</v>
      </c>
      <c r="D8" s="142">
        <v>4</v>
      </c>
      <c r="E8" s="143"/>
      <c r="F8" s="141">
        <v>5</v>
      </c>
      <c r="G8" s="12">
        <v>6</v>
      </c>
      <c r="H8" s="12">
        <v>7</v>
      </c>
      <c r="I8" s="12">
        <v>8</v>
      </c>
      <c r="J8" s="12">
        <v>9</v>
      </c>
      <c r="K8" s="12">
        <v>10</v>
      </c>
      <c r="L8" s="12">
        <v>11</v>
      </c>
      <c r="M8" s="12">
        <v>12</v>
      </c>
    </row>
    <row r="9" spans="1:13" s="134" customFormat="1" ht="41.25" customHeight="1">
      <c r="A9" s="160" t="s">
        <v>517</v>
      </c>
      <c r="B9" s="161"/>
      <c r="C9" s="161"/>
      <c r="D9" s="162" t="s">
        <v>519</v>
      </c>
      <c r="E9" s="162"/>
      <c r="F9" s="161"/>
      <c r="G9" s="161"/>
      <c r="H9" s="174">
        <f>H10</f>
        <v>84005048</v>
      </c>
      <c r="I9" s="163"/>
      <c r="J9" s="174">
        <f>J10</f>
        <v>7897101.08</v>
      </c>
      <c r="K9" s="174">
        <f>K10</f>
        <v>-350000</v>
      </c>
      <c r="L9" s="174">
        <f>L10</f>
        <v>7547101.08</v>
      </c>
      <c r="M9" s="161"/>
    </row>
    <row r="10" spans="1:13" s="134" customFormat="1" ht="45" customHeight="1">
      <c r="A10" s="164" t="s">
        <v>518</v>
      </c>
      <c r="B10" s="165"/>
      <c r="C10" s="165"/>
      <c r="D10" s="166" t="s">
        <v>519</v>
      </c>
      <c r="E10" s="166"/>
      <c r="F10" s="165"/>
      <c r="G10" s="165"/>
      <c r="H10" s="173">
        <f>H11+H13+H14+H15+H16+H12+H17</f>
        <v>84005048</v>
      </c>
      <c r="I10" s="167"/>
      <c r="J10" s="173">
        <f>J11+J13+J14+J15+J16+J12+J17</f>
        <v>7897101.08</v>
      </c>
      <c r="K10" s="173">
        <f>K11+K13+K14+K15+K16+K12+K17</f>
        <v>-350000</v>
      </c>
      <c r="L10" s="173">
        <f>L11+L13+L14+L15+L16+L12+L17</f>
        <v>7547101.08</v>
      </c>
      <c r="M10" s="165"/>
    </row>
    <row r="11" spans="1:14" s="135" customFormat="1" ht="48" customHeight="1">
      <c r="A11" s="151" t="s">
        <v>525</v>
      </c>
      <c r="B11" s="151" t="s">
        <v>526</v>
      </c>
      <c r="C11" s="151" t="s">
        <v>513</v>
      </c>
      <c r="D11" s="152" t="s">
        <v>527</v>
      </c>
      <c r="E11" s="152"/>
      <c r="F11" s="153" t="s">
        <v>520</v>
      </c>
      <c r="G11" s="154">
        <v>2020</v>
      </c>
      <c r="H11" s="172">
        <v>150000</v>
      </c>
      <c r="I11" s="156"/>
      <c r="J11" s="172">
        <v>150000</v>
      </c>
      <c r="K11" s="155"/>
      <c r="L11" s="172">
        <f aca="true" t="shared" si="0" ref="L11:L17">J11+K11</f>
        <v>150000</v>
      </c>
      <c r="M11" s="156">
        <f>((2716.238+343.204+953.336)/4012.778)*100</f>
        <v>100.00000000000003</v>
      </c>
      <c r="N11" s="136"/>
    </row>
    <row r="12" spans="1:14" s="135" customFormat="1" ht="48" customHeight="1">
      <c r="A12" s="186" t="s">
        <v>555</v>
      </c>
      <c r="B12" s="157">
        <v>7322</v>
      </c>
      <c r="C12" s="186" t="s">
        <v>513</v>
      </c>
      <c r="D12" s="159" t="s">
        <v>556</v>
      </c>
      <c r="E12" s="152"/>
      <c r="F12" s="153" t="s">
        <v>557</v>
      </c>
      <c r="G12" s="154">
        <v>2020</v>
      </c>
      <c r="H12" s="172">
        <v>16647</v>
      </c>
      <c r="I12" s="156"/>
      <c r="J12" s="172">
        <v>16647</v>
      </c>
      <c r="K12" s="155"/>
      <c r="L12" s="172">
        <f t="shared" si="0"/>
        <v>16647</v>
      </c>
      <c r="M12" s="156">
        <v>100</v>
      </c>
      <c r="N12" s="136"/>
    </row>
    <row r="13" spans="1:14" s="135" customFormat="1" ht="69" customHeight="1">
      <c r="A13" s="157" t="s">
        <v>532</v>
      </c>
      <c r="B13" s="157" t="s">
        <v>533</v>
      </c>
      <c r="C13" s="158" t="s">
        <v>513</v>
      </c>
      <c r="D13" s="159" t="s">
        <v>534</v>
      </c>
      <c r="E13" s="152"/>
      <c r="F13" s="153" t="s">
        <v>549</v>
      </c>
      <c r="G13" s="154">
        <v>2020</v>
      </c>
      <c r="H13" s="172">
        <v>15382</v>
      </c>
      <c r="I13" s="156"/>
      <c r="J13" s="172">
        <v>15382</v>
      </c>
      <c r="K13" s="155"/>
      <c r="L13" s="172">
        <f t="shared" si="0"/>
        <v>15382</v>
      </c>
      <c r="M13" s="156">
        <v>100</v>
      </c>
      <c r="N13" s="136"/>
    </row>
    <row r="14" spans="1:14" s="135" customFormat="1" ht="66" customHeight="1">
      <c r="A14" s="157"/>
      <c r="B14" s="157"/>
      <c r="C14" s="158"/>
      <c r="D14" s="159"/>
      <c r="E14" s="152"/>
      <c r="F14" s="153" t="s">
        <v>536</v>
      </c>
      <c r="G14" s="154" t="s">
        <v>554</v>
      </c>
      <c r="H14" s="172">
        <v>24086</v>
      </c>
      <c r="I14" s="156">
        <v>58.7</v>
      </c>
      <c r="J14" s="172">
        <v>18544</v>
      </c>
      <c r="K14" s="155"/>
      <c r="L14" s="172">
        <f t="shared" si="0"/>
        <v>18544</v>
      </c>
      <c r="M14" s="156">
        <v>100</v>
      </c>
      <c r="N14" s="136"/>
    </row>
    <row r="15" spans="1:14" s="135" customFormat="1" ht="54.75" customHeight="1">
      <c r="A15" s="157"/>
      <c r="B15" s="157"/>
      <c r="C15" s="158"/>
      <c r="D15" s="159"/>
      <c r="E15" s="152"/>
      <c r="F15" s="153" t="s">
        <v>537</v>
      </c>
      <c r="G15" s="154">
        <v>2020</v>
      </c>
      <c r="H15" s="172"/>
      <c r="I15" s="156"/>
      <c r="J15" s="172">
        <v>350000</v>
      </c>
      <c r="K15" s="155">
        <v>-350000</v>
      </c>
      <c r="L15" s="172">
        <f t="shared" si="0"/>
        <v>0</v>
      </c>
      <c r="M15" s="156"/>
      <c r="N15" s="136"/>
    </row>
    <row r="16" spans="1:14" s="135" customFormat="1" ht="93.75" customHeight="1">
      <c r="A16" s="157" t="s">
        <v>538</v>
      </c>
      <c r="B16" s="157">
        <v>7363</v>
      </c>
      <c r="C16" s="158" t="s">
        <v>535</v>
      </c>
      <c r="D16" s="159" t="s">
        <v>539</v>
      </c>
      <c r="E16" s="152"/>
      <c r="F16" s="153" t="s">
        <v>540</v>
      </c>
      <c r="G16" s="154" t="s">
        <v>541</v>
      </c>
      <c r="H16" s="172">
        <v>83791933</v>
      </c>
      <c r="I16" s="156">
        <v>42.8</v>
      </c>
      <c r="J16" s="172">
        <v>7339528.08</v>
      </c>
      <c r="K16" s="172"/>
      <c r="L16" s="172">
        <f t="shared" si="0"/>
        <v>7339528.08</v>
      </c>
      <c r="M16" s="156">
        <v>51.5</v>
      </c>
      <c r="N16" s="136"/>
    </row>
    <row r="17" spans="1:14" s="135" customFormat="1" ht="46.5" customHeight="1">
      <c r="A17" s="188" t="s">
        <v>562</v>
      </c>
      <c r="B17" s="188" t="s">
        <v>563</v>
      </c>
      <c r="C17" s="188" t="s">
        <v>535</v>
      </c>
      <c r="D17" s="159" t="s">
        <v>564</v>
      </c>
      <c r="E17" s="152"/>
      <c r="F17" s="153" t="s">
        <v>565</v>
      </c>
      <c r="G17" s="154">
        <v>2020</v>
      </c>
      <c r="H17" s="172">
        <v>7000</v>
      </c>
      <c r="I17" s="156"/>
      <c r="J17" s="172">
        <v>7000</v>
      </c>
      <c r="K17" s="172"/>
      <c r="L17" s="172">
        <f t="shared" si="0"/>
        <v>7000</v>
      </c>
      <c r="M17" s="156">
        <v>100</v>
      </c>
      <c r="N17" s="136"/>
    </row>
    <row r="18" spans="1:13" s="136" customFormat="1" ht="94.5" customHeight="1">
      <c r="A18" s="148" t="s">
        <v>521</v>
      </c>
      <c r="B18" s="148"/>
      <c r="C18" s="149"/>
      <c r="D18" s="150" t="s">
        <v>522</v>
      </c>
      <c r="E18" s="153"/>
      <c r="F18" s="153"/>
      <c r="G18" s="165"/>
      <c r="H18" s="173">
        <f>H19</f>
        <v>6617187</v>
      </c>
      <c r="I18" s="168"/>
      <c r="J18" s="173">
        <f>J19</f>
        <v>2480813</v>
      </c>
      <c r="K18" s="173">
        <f>K19</f>
        <v>449908</v>
      </c>
      <c r="L18" s="173">
        <f>L19</f>
        <v>2930721</v>
      </c>
      <c r="M18" s="168"/>
    </row>
    <row r="19" spans="1:14" s="136" customFormat="1" ht="92.25" customHeight="1">
      <c r="A19" s="148" t="s">
        <v>523</v>
      </c>
      <c r="B19" s="148"/>
      <c r="C19" s="149"/>
      <c r="D19" s="150" t="s">
        <v>522</v>
      </c>
      <c r="E19" s="153"/>
      <c r="F19" s="153"/>
      <c r="G19" s="165"/>
      <c r="H19" s="173">
        <f>H20+H21+H22+H23+H24+H25</f>
        <v>6617187</v>
      </c>
      <c r="I19" s="168"/>
      <c r="J19" s="173">
        <f>J20+J21+J22+J23+J24+J25</f>
        <v>2480813</v>
      </c>
      <c r="K19" s="173">
        <f>K20+K21+K22+K23+K24+K25+K26</f>
        <v>449908</v>
      </c>
      <c r="L19" s="173">
        <f>L20+L21+L22+L23+L24+L25+L26</f>
        <v>2930721</v>
      </c>
      <c r="M19" s="173"/>
      <c r="N19" s="189">
        <f>J19+K19</f>
        <v>2930721</v>
      </c>
    </row>
    <row r="20" spans="1:13" s="136" customFormat="1" ht="56.25" customHeight="1">
      <c r="A20" s="157" t="s">
        <v>524</v>
      </c>
      <c r="B20" s="157">
        <v>7321</v>
      </c>
      <c r="C20" s="158" t="s">
        <v>513</v>
      </c>
      <c r="D20" s="153" t="s">
        <v>514</v>
      </c>
      <c r="E20" s="153"/>
      <c r="F20" s="153" t="s">
        <v>548</v>
      </c>
      <c r="G20" s="154">
        <v>2020</v>
      </c>
      <c r="H20" s="172">
        <f>25000+5006</f>
        <v>30006</v>
      </c>
      <c r="I20" s="156"/>
      <c r="J20" s="172">
        <f>25000+5006</f>
        <v>30006</v>
      </c>
      <c r="K20" s="155"/>
      <c r="L20" s="172">
        <f aca="true" t="shared" si="1" ref="L20:L26">J20+K20</f>
        <v>30006</v>
      </c>
      <c r="M20" s="156">
        <f>((31831.324+6500+4733.463)/43064.787)*100</f>
        <v>100</v>
      </c>
    </row>
    <row r="21" spans="1:13" s="136" customFormat="1" ht="82.5" customHeight="1">
      <c r="A21" s="157"/>
      <c r="B21" s="157"/>
      <c r="C21" s="158"/>
      <c r="D21" s="159"/>
      <c r="E21" s="153"/>
      <c r="F21" s="153" t="s">
        <v>550</v>
      </c>
      <c r="G21" s="154">
        <v>2020</v>
      </c>
      <c r="H21" s="172">
        <v>70000</v>
      </c>
      <c r="I21" s="156"/>
      <c r="J21" s="172">
        <v>70000</v>
      </c>
      <c r="K21" s="155"/>
      <c r="L21" s="172">
        <f t="shared" si="1"/>
        <v>70000</v>
      </c>
      <c r="M21" s="156">
        <v>100</v>
      </c>
    </row>
    <row r="22" spans="1:13" s="136" customFormat="1" ht="117" customHeight="1">
      <c r="A22" s="157"/>
      <c r="B22" s="157"/>
      <c r="C22" s="158"/>
      <c r="D22" s="159"/>
      <c r="E22" s="153"/>
      <c r="F22" s="153" t="s">
        <v>553</v>
      </c>
      <c r="G22" s="154" t="s">
        <v>547</v>
      </c>
      <c r="H22" s="172">
        <v>3679106</v>
      </c>
      <c r="I22" s="156"/>
      <c r="J22" s="172">
        <v>667959</v>
      </c>
      <c r="K22" s="172"/>
      <c r="L22" s="172">
        <f t="shared" si="1"/>
        <v>667959</v>
      </c>
      <c r="M22" s="156">
        <v>33.9</v>
      </c>
    </row>
    <row r="23" spans="1:13" s="136" customFormat="1" ht="82.5" customHeight="1">
      <c r="A23" s="157"/>
      <c r="B23" s="157"/>
      <c r="C23" s="158"/>
      <c r="D23" s="159"/>
      <c r="E23" s="153"/>
      <c r="F23" s="153" t="s">
        <v>551</v>
      </c>
      <c r="G23" s="154" t="s">
        <v>552</v>
      </c>
      <c r="H23" s="172">
        <v>1999813</v>
      </c>
      <c r="I23" s="156"/>
      <c r="J23" s="172">
        <v>874586</v>
      </c>
      <c r="K23" s="172">
        <v>-89826</v>
      </c>
      <c r="L23" s="172">
        <f t="shared" si="1"/>
        <v>784760</v>
      </c>
      <c r="M23" s="156">
        <v>100</v>
      </c>
    </row>
    <row r="24" spans="1:13" s="136" customFormat="1" ht="53.25" customHeight="1">
      <c r="A24" s="157"/>
      <c r="B24" s="157"/>
      <c r="C24" s="158"/>
      <c r="D24" s="159"/>
      <c r="E24" s="153"/>
      <c r="F24" s="153" t="s">
        <v>558</v>
      </c>
      <c r="G24" s="154">
        <v>2020</v>
      </c>
      <c r="H24" s="172">
        <v>658262</v>
      </c>
      <c r="I24" s="156"/>
      <c r="J24" s="172">
        <v>658262</v>
      </c>
      <c r="K24" s="172"/>
      <c r="L24" s="172">
        <f t="shared" si="1"/>
        <v>658262</v>
      </c>
      <c r="M24" s="156">
        <v>100</v>
      </c>
    </row>
    <row r="25" spans="1:13" s="136" customFormat="1" ht="53.25" customHeight="1">
      <c r="A25" s="157"/>
      <c r="B25" s="157"/>
      <c r="C25" s="158"/>
      <c r="D25" s="159"/>
      <c r="E25" s="153"/>
      <c r="F25" s="153" t="s">
        <v>566</v>
      </c>
      <c r="G25" s="154">
        <v>2020</v>
      </c>
      <c r="H25" s="172">
        <v>180000</v>
      </c>
      <c r="I25" s="156"/>
      <c r="J25" s="172">
        <v>180000</v>
      </c>
      <c r="K25" s="172">
        <v>89826</v>
      </c>
      <c r="L25" s="172">
        <f t="shared" si="1"/>
        <v>269826</v>
      </c>
      <c r="M25" s="156">
        <v>100</v>
      </c>
    </row>
    <row r="26" spans="1:13" s="136" customFormat="1" ht="106.5" customHeight="1">
      <c r="A26" s="157"/>
      <c r="B26" s="157"/>
      <c r="C26" s="158"/>
      <c r="D26" s="159"/>
      <c r="E26" s="153"/>
      <c r="F26" s="153" t="s">
        <v>567</v>
      </c>
      <c r="G26" s="154">
        <v>2020</v>
      </c>
      <c r="H26" s="172">
        <v>449908</v>
      </c>
      <c r="I26" s="156"/>
      <c r="J26" s="172"/>
      <c r="K26" s="172">
        <v>449908</v>
      </c>
      <c r="L26" s="172">
        <f t="shared" si="1"/>
        <v>449908</v>
      </c>
      <c r="M26" s="156">
        <v>100</v>
      </c>
    </row>
    <row r="27" spans="1:13" s="136" customFormat="1" ht="72.75" customHeight="1">
      <c r="A27" s="175" t="s">
        <v>542</v>
      </c>
      <c r="B27" s="176"/>
      <c r="C27" s="177"/>
      <c r="D27" s="150" t="s">
        <v>543</v>
      </c>
      <c r="E27" s="153"/>
      <c r="F27" s="153"/>
      <c r="G27" s="180"/>
      <c r="H27" s="184">
        <f>H28</f>
        <v>2240105</v>
      </c>
      <c r="I27" s="182"/>
      <c r="J27" s="184">
        <f>J28</f>
        <v>237400</v>
      </c>
      <c r="K27" s="181">
        <f>K28</f>
        <v>0</v>
      </c>
      <c r="L27" s="184">
        <f>L28</f>
        <v>237400</v>
      </c>
      <c r="M27" s="156"/>
    </row>
    <row r="28" spans="1:13" s="136" customFormat="1" ht="97.5" customHeight="1">
      <c r="A28" s="175" t="s">
        <v>544</v>
      </c>
      <c r="B28" s="176"/>
      <c r="C28" s="149"/>
      <c r="D28" s="150" t="s">
        <v>543</v>
      </c>
      <c r="E28" s="153"/>
      <c r="F28" s="153"/>
      <c r="G28" s="180"/>
      <c r="H28" s="184">
        <f>H29+H30</f>
        <v>2240105</v>
      </c>
      <c r="I28" s="182"/>
      <c r="J28" s="184">
        <f>J29+J30</f>
        <v>237400</v>
      </c>
      <c r="K28" s="184">
        <f>K29+K30</f>
        <v>0</v>
      </c>
      <c r="L28" s="184">
        <f>L29+L30</f>
        <v>237400</v>
      </c>
      <c r="M28" s="156"/>
    </row>
    <row r="29" spans="1:13" s="136" customFormat="1" ht="47.25" customHeight="1">
      <c r="A29" s="178">
        <v>1017324</v>
      </c>
      <c r="B29" s="157">
        <v>7324</v>
      </c>
      <c r="C29" s="179" t="s">
        <v>513</v>
      </c>
      <c r="D29" s="159" t="s">
        <v>545</v>
      </c>
      <c r="E29" s="153"/>
      <c r="F29" s="153" t="s">
        <v>546</v>
      </c>
      <c r="G29" s="154" t="s">
        <v>547</v>
      </c>
      <c r="H29" s="172">
        <v>1982855</v>
      </c>
      <c r="I29" s="156">
        <v>34.9</v>
      </c>
      <c r="J29" s="172">
        <v>27400</v>
      </c>
      <c r="K29" s="155">
        <v>0</v>
      </c>
      <c r="L29" s="172">
        <f>J29+K29</f>
        <v>27400</v>
      </c>
      <c r="M29" s="156">
        <v>36.3</v>
      </c>
    </row>
    <row r="30" spans="1:13" s="136" customFormat="1" ht="65.25" customHeight="1">
      <c r="A30" s="178"/>
      <c r="B30" s="157"/>
      <c r="C30" s="179"/>
      <c r="D30" s="159"/>
      <c r="E30" s="153"/>
      <c r="F30" s="153" t="s">
        <v>559</v>
      </c>
      <c r="G30" s="154">
        <v>2020</v>
      </c>
      <c r="H30" s="172">
        <v>257250</v>
      </c>
      <c r="I30" s="156"/>
      <c r="J30" s="172">
        <v>210000</v>
      </c>
      <c r="K30" s="155">
        <v>0</v>
      </c>
      <c r="L30" s="172">
        <f>J30+K30</f>
        <v>210000</v>
      </c>
      <c r="M30" s="156">
        <v>100</v>
      </c>
    </row>
    <row r="31" spans="1:15" s="134" customFormat="1" ht="23.25">
      <c r="A31" s="169"/>
      <c r="B31" s="169"/>
      <c r="C31" s="169"/>
      <c r="D31" s="170" t="s">
        <v>507</v>
      </c>
      <c r="E31" s="170"/>
      <c r="F31" s="169"/>
      <c r="G31" s="169"/>
      <c r="H31" s="183">
        <f>H9+H18+H27</f>
        <v>92862340</v>
      </c>
      <c r="I31" s="171"/>
      <c r="J31" s="183">
        <f>J9+J18+J27</f>
        <v>10615314.08</v>
      </c>
      <c r="K31" s="183">
        <f>K9+K18+K27</f>
        <v>99908</v>
      </c>
      <c r="L31" s="183">
        <f>J31+K31</f>
        <v>10715222.08</v>
      </c>
      <c r="M31" s="171"/>
      <c r="O31" s="187">
        <f>L27+L18+L9</f>
        <v>10715222.08</v>
      </c>
    </row>
    <row r="32" spans="1:13" s="52" customFormat="1" ht="12" customHeight="1">
      <c r="A32" s="77"/>
      <c r="B32" s="198"/>
      <c r="C32" s="198"/>
      <c r="D32" s="198"/>
      <c r="E32" s="80"/>
      <c r="F32" s="80"/>
      <c r="G32" s="80"/>
      <c r="H32" s="80"/>
      <c r="I32" s="80"/>
      <c r="J32" s="80"/>
      <c r="K32" s="80"/>
      <c r="L32" s="80"/>
      <c r="M32" s="80"/>
    </row>
    <row r="33" spans="1:11" ht="36" customHeight="1">
      <c r="A33" s="202" t="s">
        <v>560</v>
      </c>
      <c r="B33" s="202"/>
      <c r="C33" s="202"/>
      <c r="D33" s="202"/>
      <c r="H33" s="185" t="s">
        <v>561</v>
      </c>
      <c r="I33" s="144"/>
      <c r="J33" s="144"/>
      <c r="K33" s="144"/>
    </row>
    <row r="34" spans="8:11" ht="15" customHeight="1">
      <c r="H34" s="144"/>
      <c r="I34" s="144"/>
      <c r="J34" s="144"/>
      <c r="K34" s="144"/>
    </row>
  </sheetData>
  <sheetProtection/>
  <mergeCells count="5">
    <mergeCell ref="B32:D32"/>
    <mergeCell ref="A4:M4"/>
    <mergeCell ref="A5:B5"/>
    <mergeCell ref="A6:B6"/>
    <mergeCell ref="A33:D33"/>
  </mergeCells>
  <printOptions/>
  <pageMargins left="0.4724409448818898" right="0.1968503937007874" top="0.7086614173228347" bottom="0.2362204724409449" header="0.35433070866141736" footer="0.15748031496062992"/>
  <pageSetup horizontalDpi="600" verticalDpi="600" orientation="landscape" paperSize="9" scale="50" r:id="rId1"/>
  <headerFooter differentFirst="1" alignWithMargins="0">
    <oddHeader>&amp;RПродовження додатка 4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90" t="s">
        <v>485</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92"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93"/>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91" t="s">
        <v>476</v>
      </c>
      <c r="C25" s="191"/>
      <c r="D25" s="191"/>
      <c r="E25" s="191"/>
      <c r="F25" s="191"/>
      <c r="G25" s="191"/>
      <c r="H25" s="191"/>
      <c r="I25" s="191"/>
      <c r="J25" s="191"/>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90" t="s">
        <v>260</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32"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91" t="s">
        <v>381</v>
      </c>
      <c r="C13" s="191"/>
      <c r="D13" s="191"/>
      <c r="E13" s="191"/>
      <c r="F13" s="191"/>
      <c r="G13" s="191"/>
      <c r="H13" s="191"/>
      <c r="I13" s="191"/>
      <c r="J13" s="191"/>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91" t="s">
        <v>39</v>
      </c>
      <c r="C16" s="191"/>
      <c r="D16" s="191"/>
      <c r="E16" s="191"/>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212</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212</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91" t="s">
        <v>39</v>
      </c>
      <c r="C44" s="191"/>
      <c r="D44" s="191"/>
      <c r="E44" s="191"/>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91" t="s">
        <v>39</v>
      </c>
      <c r="C23" s="191"/>
      <c r="D23" s="191"/>
      <c r="E23" s="191"/>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0" t="s">
        <v>248</v>
      </c>
      <c r="B1" s="190"/>
      <c r="C1" s="190"/>
      <c r="D1" s="190"/>
      <c r="E1" s="190"/>
      <c r="F1" s="190"/>
      <c r="G1" s="190"/>
      <c r="H1" s="190"/>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91" t="s">
        <v>39</v>
      </c>
      <c r="C18" s="191"/>
      <c r="D18" s="191"/>
      <c r="E18" s="191"/>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91" t="s">
        <v>39</v>
      </c>
      <c r="C37" s="191"/>
      <c r="D37" s="191"/>
      <c r="E37" s="191"/>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91" t="s">
        <v>39</v>
      </c>
      <c r="C101" s="191"/>
      <c r="D101" s="191"/>
      <c r="E101" s="191"/>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91" t="s">
        <v>39</v>
      </c>
      <c r="C32" s="191"/>
      <c r="D32" s="191"/>
      <c r="E32" s="191"/>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91" t="s">
        <v>39</v>
      </c>
      <c r="C34" s="191"/>
      <c r="D34" s="191"/>
      <c r="E34" s="191"/>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0" t="s">
        <v>248</v>
      </c>
      <c r="B1" s="190"/>
      <c r="C1" s="190"/>
      <c r="D1" s="190"/>
      <c r="E1" s="190"/>
      <c r="F1" s="190"/>
      <c r="G1" s="190"/>
      <c r="H1" s="190"/>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91" t="s">
        <v>39</v>
      </c>
      <c r="C32" s="191"/>
      <c r="D32" s="191"/>
      <c r="E32" s="191"/>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260</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91" t="s">
        <v>381</v>
      </c>
      <c r="C52" s="191"/>
      <c r="D52" s="191"/>
      <c r="E52" s="191"/>
      <c r="F52" s="191"/>
      <c r="G52" s="191"/>
      <c r="H52" s="191"/>
      <c r="I52" s="191"/>
      <c r="J52" s="191"/>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451</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91" t="s">
        <v>381</v>
      </c>
      <c r="C30" s="191"/>
      <c r="D30" s="191"/>
      <c r="E30" s="191"/>
      <c r="F30" s="191"/>
      <c r="G30" s="191"/>
      <c r="H30" s="191"/>
      <c r="I30" s="191"/>
      <c r="J30" s="191"/>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2020-08-31T09:38:25Z</cp:lastPrinted>
  <dcterms:created xsi:type="dcterms:W3CDTF">2013-04-10T04:31:25Z</dcterms:created>
  <dcterms:modified xsi:type="dcterms:W3CDTF">2020-10-29T14:33:03Z</dcterms:modified>
  <cp:category/>
  <cp:version/>
  <cp:contentType/>
  <cp:contentStatus/>
</cp:coreProperties>
</file>