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Лист1" sheetId="1" r:id="rId1"/>
  </sheets>
  <definedNames>
    <definedName name="_xlnm.Print_Titles" localSheetId="0">'Лист1'!$10:$14</definedName>
    <definedName name="_xlnm.Print_Area" localSheetId="0">'Лист1'!$A$1:$P$43</definedName>
  </definedNames>
  <calcPr fullCalcOnLoad="1"/>
</workbook>
</file>

<file path=xl/sharedStrings.xml><?xml version="1.0" encoding="utf-8"?>
<sst xmlns="http://schemas.openxmlformats.org/spreadsheetml/2006/main" count="91" uniqueCount="76">
  <si>
    <t>отг м. Баштанка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</si>
  <si>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</si>
  <si>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</si>
  <si>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</si>
  <si>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</si>
  <si>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</si>
  <si>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</si>
  <si>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</si>
  <si>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</si>
  <si>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0100000</t>
  </si>
  <si>
    <t>Баштанська міська рада</t>
  </si>
  <si>
    <t>у тому числі видатки за рахунок цільових субвенцій з державного бюджету</t>
  </si>
  <si>
    <t>Освіта</t>
  </si>
  <si>
    <t>Разом</t>
  </si>
  <si>
    <t>0611000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</si>
  <si>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</si>
  <si>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</si>
  <si>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</si>
  <si>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(грн)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</si>
  <si>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</si>
  <si>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</si>
  <si>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</si>
  <si>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</si>
  <si>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Заступник міського голови з питань діяльності виконавчих органів ради</t>
  </si>
  <si>
    <t>Світлана ЄВДОЩЕНКО</t>
  </si>
  <si>
    <t>до рішення міської ради</t>
  </si>
  <si>
    <t>видатків бюджету Баштанської міської територіальної громади  на 2023 рік</t>
  </si>
  <si>
    <t>Зміни до розподілу</t>
  </si>
  <si>
    <t>0110000</t>
  </si>
  <si>
    <t>0600000</t>
  </si>
  <si>
    <t>Відділ освіти, молоді та спорту виконавчого комітету Баштанської міської ради</t>
  </si>
  <si>
    <t>0610000</t>
  </si>
  <si>
    <t>0116030</t>
  </si>
  <si>
    <t>6030</t>
  </si>
  <si>
    <t>0620</t>
  </si>
  <si>
    <t>Організація благоустрою населених пунктів</t>
  </si>
  <si>
    <t>0113104</t>
  </si>
  <si>
    <t>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</si>
  <si>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</si>
  <si>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</si>
  <si>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</si>
  <si>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 обласної ради, районної ради, районної у місті ради (у разі її створення), міської, селищної, сільської рад</t>
  </si>
  <si>
    <t>1000000</t>
  </si>
  <si>
    <t>Відділ розвитку культури і туризму виконавчого комітету Баштанської міської ради</t>
  </si>
  <si>
    <t>з них:</t>
  </si>
  <si>
    <t>за рахунок залишку коштів, що утворився на початок бюджетного періоду (залишок коштів бюджету міської територіальної громади станом на 01.01.2023)</t>
  </si>
  <si>
    <t>Здійснення заходів із землеустрою</t>
  </si>
  <si>
    <t>0117130</t>
  </si>
  <si>
    <t>0421</t>
  </si>
  <si>
    <t>0443</t>
  </si>
  <si>
    <t>від                                 №</t>
  </si>
  <si>
    <t>0117322</t>
  </si>
  <si>
    <t>Будівництво 1 медичних установ та закладів</t>
  </si>
  <si>
    <t>0611021</t>
  </si>
  <si>
    <t>1021</t>
  </si>
  <si>
    <t>0921</t>
  </si>
  <si>
    <t>Надання загальної середньої освіти закладами  загальної середньої освіти за рахунок коштів місцевого бюджету</t>
  </si>
  <si>
    <t>Будівництво 1 освітніх установ та закладів</t>
  </si>
  <si>
    <t>0617321</t>
  </si>
  <si>
    <t>7321</t>
  </si>
  <si>
    <t>1010000</t>
  </si>
  <si>
    <t>0824</t>
  </si>
  <si>
    <t>Забезпечення діяльності музеїв і виставок</t>
  </si>
  <si>
    <t>0828</t>
  </si>
  <si>
    <t>Забезпечення діяльності палаців і будинків культури, клубів, центрів дозвілля та інших клубних закладів</t>
  </si>
  <si>
    <t>0113191</t>
  </si>
  <si>
    <t>3191</t>
  </si>
  <si>
    <t>1030</t>
  </si>
  <si>
    <t>Інші видатки на соціальний захист ветеранів війни та праці</t>
  </si>
  <si>
    <t>0615031</t>
  </si>
  <si>
    <t>0810</t>
  </si>
  <si>
    <t>Утримання та навчально-тренувальна робота комунальних дитячо-юнацьких спортивних шкіл</t>
  </si>
  <si>
    <t>0118230</t>
  </si>
  <si>
    <t>0380</t>
  </si>
  <si>
    <t>Інші заходи громадського порядку та безпеки</t>
  </si>
  <si>
    <t>Додаток 1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</si>
</sst>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0000"/>
    <numFmt numFmtId="183" formatCode="0.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_р_._-;\-* #,##0.0_р_._-;_-* &quot;-&quot;??_р_._-;_-@_-"/>
    <numFmt numFmtId="190" formatCode="_-* #,##0_р_._-;\-* #,##0_р_._-;_-* &quot;-&quot;??_р_._-;_-@_-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_-* #,##0.000000_р_._-;\-* #,##0.000000_р_._-;_-* &quot;-&quot;??_р_._-;_-@_-"/>
    <numFmt numFmtId="195" formatCode="_-* #,##0.0000000_р_._-;\-* #,##0.0000000_р_._-;_-* &quot;-&quot;??_р_._-;_-@_-"/>
    <numFmt numFmtId="196" formatCode="_-* #,##0.000\ _₽_-;\-* #,##0.000\ _₽_-;_-* &quot;-&quot;???\ _₽_-;_-@_-"/>
    <numFmt numFmtId="197" formatCode="_-* #,##0.000\ _₴_-;\-* #,##0.000\ _₴_-;_-* &quot;-&quot;???\ _₴_-;_-@_-"/>
  </numFmts>
  <fonts count="5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2"/>
      <color indexed="63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Arial Cyr"/>
      <family val="0"/>
    </font>
    <font>
      <sz val="12"/>
      <color rgb="FF333333"/>
      <name val="Times New Roman"/>
      <family val="1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 quotePrefix="1">
      <alignment vertical="center" wrapText="1"/>
    </xf>
    <xf numFmtId="180" fontId="1" fillId="0" borderId="10" xfId="0" applyNumberFormat="1" applyFont="1" applyBorder="1" applyAlignment="1">
      <alignment vertical="center" wrapText="1"/>
    </xf>
    <xf numFmtId="180" fontId="0" fillId="0" borderId="0" xfId="0" applyNumberFormat="1" applyAlignment="1">
      <alignment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vertical="top"/>
    </xf>
    <xf numFmtId="49" fontId="6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 wrapText="1"/>
    </xf>
    <xf numFmtId="49" fontId="6" fillId="6" borderId="10" xfId="0" applyNumberFormat="1" applyFont="1" applyFill="1" applyBorder="1" applyAlignment="1">
      <alignment vertical="top"/>
    </xf>
    <xf numFmtId="49" fontId="6" fillId="6" borderId="10" xfId="0" applyNumberFormat="1" applyFont="1" applyFill="1" applyBorder="1" applyAlignment="1">
      <alignment horizontal="center" vertical="top" wrapText="1"/>
    </xf>
    <xf numFmtId="182" fontId="0" fillId="0" borderId="0" xfId="0" applyNumberFormat="1" applyAlignment="1">
      <alignment vertical="center"/>
    </xf>
    <xf numFmtId="49" fontId="6" fillId="0" borderId="10" xfId="0" applyNumberFormat="1" applyFont="1" applyBorder="1" applyAlignment="1">
      <alignment horizontal="center" vertical="top"/>
    </xf>
    <xf numFmtId="0" fontId="8" fillId="0" borderId="0" xfId="0" applyFont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 quotePrefix="1">
      <alignment horizontal="center" vertical="top" wrapText="1"/>
    </xf>
    <xf numFmtId="180" fontId="7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7" fillId="6" borderId="10" xfId="0" applyFont="1" applyFill="1" applyBorder="1" applyAlignment="1">
      <alignment horizontal="justify" vertical="top" wrapText="1"/>
    </xf>
    <xf numFmtId="182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vertical="center" wrapText="1"/>
    </xf>
    <xf numFmtId="0" fontId="51" fillId="0" borderId="0" xfId="0" applyFont="1" applyAlignment="1">
      <alignment vertical="center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1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82" fontId="7" fillId="6" borderId="0" xfId="0" applyNumberFormat="1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quotePrefix="1">
      <alignment horizontal="center" vertical="top" wrapText="1"/>
    </xf>
    <xf numFmtId="180" fontId="1" fillId="0" borderId="0" xfId="0" applyNumberFormat="1" applyFont="1" applyBorder="1" applyAlignment="1" quotePrefix="1">
      <alignment horizontal="center" vertical="top" wrapText="1"/>
    </xf>
    <xf numFmtId="180" fontId="1" fillId="0" borderId="0" xfId="0" applyNumberFormat="1" applyFont="1" applyBorder="1" applyAlignment="1">
      <alignment vertical="top" wrapText="1"/>
    </xf>
    <xf numFmtId="0" fontId="10" fillId="0" borderId="0" xfId="0" applyFont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 quotePrefix="1">
      <alignment horizontal="center" vertical="top" wrapText="1"/>
    </xf>
    <xf numFmtId="180" fontId="7" fillId="0" borderId="0" xfId="0" applyNumberFormat="1" applyFont="1" applyFill="1" applyBorder="1" applyAlignment="1">
      <alignment vertical="top" wrapText="1"/>
    </xf>
    <xf numFmtId="190" fontId="6" fillId="0" borderId="10" xfId="59" applyNumberFormat="1" applyFont="1" applyBorder="1" applyAlignment="1">
      <alignment horizontal="center" vertical="top"/>
    </xf>
    <xf numFmtId="190" fontId="7" fillId="0" borderId="0" xfId="59" applyNumberFormat="1" applyFont="1" applyFill="1" applyBorder="1" applyAlignment="1">
      <alignment horizontal="center" vertical="top" wrapText="1"/>
    </xf>
    <xf numFmtId="190" fontId="0" fillId="0" borderId="0" xfId="59" applyNumberFormat="1" applyFont="1" applyAlignment="1">
      <alignment horizontal="center" vertical="top"/>
    </xf>
    <xf numFmtId="0" fontId="6" fillId="0" borderId="10" xfId="0" applyFont="1" applyBorder="1" applyAlignment="1">
      <alignment horizontal="justify" vertical="top" wrapText="1"/>
    </xf>
    <xf numFmtId="0" fontId="1" fillId="0" borderId="10" xfId="0" applyFont="1" applyBorder="1" applyAlignment="1" quotePrefix="1">
      <alignment horizontal="center" vertical="top" wrapText="1"/>
    </xf>
    <xf numFmtId="49" fontId="1" fillId="0" borderId="10" xfId="0" applyNumberFormat="1" applyFont="1" applyBorder="1" applyAlignment="1" quotePrefix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190" fontId="0" fillId="0" borderId="10" xfId="59" applyNumberFormat="1" applyFont="1" applyBorder="1" applyAlignment="1">
      <alignment vertical="top" wrapText="1"/>
    </xf>
    <xf numFmtId="0" fontId="0" fillId="0" borderId="10" xfId="0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vertical="center" wrapText="1"/>
    </xf>
    <xf numFmtId="190" fontId="7" fillId="0" borderId="11" xfId="59" applyNumberFormat="1" applyFont="1" applyFill="1" applyBorder="1" applyAlignment="1">
      <alignment horizontal="center" vertical="top"/>
    </xf>
    <xf numFmtId="180" fontId="1" fillId="0" borderId="10" xfId="0" applyNumberFormat="1" applyFont="1" applyBorder="1" applyAlignment="1" quotePrefix="1">
      <alignment horizontal="center" vertical="top" wrapText="1"/>
    </xf>
    <xf numFmtId="180" fontId="1" fillId="0" borderId="10" xfId="0" applyNumberFormat="1" applyFont="1" applyBorder="1" applyAlignment="1">
      <alignment vertical="top" wrapText="1"/>
    </xf>
    <xf numFmtId="180" fontId="1" fillId="0" borderId="10" xfId="0" applyNumberFormat="1" applyFont="1" applyFill="1" applyBorder="1" applyAlignment="1">
      <alignment vertical="top" wrapText="1"/>
    </xf>
    <xf numFmtId="180" fontId="1" fillId="33" borderId="10" xfId="0" applyNumberFormat="1" applyFont="1" applyFill="1" applyBorder="1" applyAlignment="1">
      <alignment vertical="top" wrapText="1"/>
    </xf>
    <xf numFmtId="0" fontId="6" fillId="0" borderId="10" xfId="0" applyFont="1" applyBorder="1" applyAlignment="1" quotePrefix="1">
      <alignment horizontal="center" vertical="top" wrapText="1"/>
    </xf>
    <xf numFmtId="179" fontId="1" fillId="33" borderId="10" xfId="59" applyFont="1" applyFill="1" applyBorder="1" applyAlignment="1">
      <alignment vertical="top" wrapText="1"/>
    </xf>
    <xf numFmtId="179" fontId="1" fillId="0" borderId="10" xfId="59" applyFont="1" applyBorder="1" applyAlignment="1">
      <alignment vertical="top" wrapText="1"/>
    </xf>
    <xf numFmtId="179" fontId="1" fillId="0" borderId="10" xfId="59" applyFont="1" applyBorder="1" applyAlignment="1">
      <alignment horizontal="right" vertical="top" wrapText="1"/>
    </xf>
    <xf numFmtId="180" fontId="0" fillId="0" borderId="10" xfId="0" applyNumberFormat="1" applyBorder="1" applyAlignment="1">
      <alignment vertical="top" wrapText="1"/>
    </xf>
    <xf numFmtId="0" fontId="0" fillId="0" borderId="10" xfId="0" applyFont="1" applyBorder="1" applyAlignment="1" quotePrefix="1">
      <alignment horizontal="center" vertical="top" wrapText="1"/>
    </xf>
    <xf numFmtId="1" fontId="6" fillId="0" borderId="10" xfId="0" applyNumberFormat="1" applyFont="1" applyBorder="1" applyAlignment="1" quotePrefix="1">
      <alignment horizontal="center" vertical="top" wrapText="1"/>
    </xf>
    <xf numFmtId="0" fontId="1" fillId="0" borderId="12" xfId="0" applyFont="1" applyBorder="1" applyAlignment="1" quotePrefix="1">
      <alignment horizontal="center" vertical="top" wrapText="1"/>
    </xf>
    <xf numFmtId="180" fontId="7" fillId="0" borderId="0" xfId="0" applyNumberFormat="1" applyFont="1" applyBorder="1" applyAlignment="1" quotePrefix="1">
      <alignment vertical="top" wrapText="1"/>
    </xf>
    <xf numFmtId="190" fontId="7" fillId="33" borderId="10" xfId="59" applyNumberFormat="1" applyFont="1" applyFill="1" applyBorder="1" applyAlignment="1">
      <alignment horizontal="center" vertical="top"/>
    </xf>
    <xf numFmtId="190" fontId="7" fillId="33" borderId="10" xfId="59" applyNumberFormat="1" applyFont="1" applyFill="1" applyBorder="1" applyAlignment="1">
      <alignment vertical="top"/>
    </xf>
    <xf numFmtId="49" fontId="6" fillId="0" borderId="10" xfId="0" applyNumberFormat="1" applyFont="1" applyBorder="1" applyAlignment="1">
      <alignment horizontal="left" vertical="top"/>
    </xf>
    <xf numFmtId="49" fontId="7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190" fontId="1" fillId="0" borderId="0" xfId="59" applyNumberFormat="1" applyFont="1" applyFill="1" applyBorder="1" applyAlignment="1">
      <alignment vertical="top" wrapText="1"/>
    </xf>
    <xf numFmtId="179" fontId="0" fillId="0" borderId="0" xfId="59" applyNumberFormat="1" applyFont="1" applyAlignment="1">
      <alignment horizontal="center" vertical="top"/>
    </xf>
    <xf numFmtId="179" fontId="7" fillId="0" borderId="10" xfId="59" applyNumberFormat="1" applyFont="1" applyFill="1" applyBorder="1" applyAlignment="1">
      <alignment vertical="top" wrapText="1"/>
    </xf>
    <xf numFmtId="190" fontId="1" fillId="0" borderId="10" xfId="59" applyNumberFormat="1" applyFont="1" applyFill="1" applyBorder="1" applyAlignment="1">
      <alignment vertical="center" wrapText="1"/>
    </xf>
    <xf numFmtId="0" fontId="53" fillId="0" borderId="10" xfId="0" applyFont="1" applyBorder="1" applyAlignment="1">
      <alignment vertical="top"/>
    </xf>
    <xf numFmtId="179" fontId="6" fillId="0" borderId="10" xfId="59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 wrapText="1"/>
    </xf>
    <xf numFmtId="190" fontId="1" fillId="0" borderId="10" xfId="59" applyNumberFormat="1" applyFont="1" applyFill="1" applyBorder="1" applyAlignment="1">
      <alignment vertical="top" wrapText="1"/>
    </xf>
    <xf numFmtId="190" fontId="1" fillId="0" borderId="10" xfId="59" applyNumberFormat="1" applyFont="1" applyBorder="1" applyAlignment="1">
      <alignment vertical="top" wrapText="1"/>
    </xf>
    <xf numFmtId="190" fontId="6" fillId="6" borderId="10" xfId="59" applyNumberFormat="1" applyFont="1" applyFill="1" applyBorder="1" applyAlignment="1">
      <alignment horizontal="center" vertical="top"/>
    </xf>
    <xf numFmtId="190" fontId="0" fillId="2" borderId="10" xfId="59" applyNumberFormat="1" applyFont="1" applyFill="1" applyBorder="1" applyAlignment="1">
      <alignment vertical="top" wrapText="1"/>
    </xf>
    <xf numFmtId="190" fontId="7" fillId="0" borderId="10" xfId="59" applyNumberFormat="1" applyFont="1" applyFill="1" applyBorder="1" applyAlignment="1">
      <alignment vertical="top" wrapText="1"/>
    </xf>
    <xf numFmtId="190" fontId="7" fillId="6" borderId="10" xfId="59" applyNumberFormat="1" applyFont="1" applyFill="1" applyBorder="1" applyAlignment="1">
      <alignment vertical="top"/>
    </xf>
    <xf numFmtId="190" fontId="0" fillId="33" borderId="10" xfId="59" applyNumberFormat="1" applyFont="1" applyFill="1" applyBorder="1" applyAlignment="1">
      <alignment horizontal="right" vertical="top" wrapText="1"/>
    </xf>
    <xf numFmtId="0" fontId="0" fillId="0" borderId="12" xfId="0" applyFont="1" applyBorder="1" applyAlignment="1" quotePrefix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190" fontId="1" fillId="0" borderId="10" xfId="59" applyNumberFormat="1" applyFont="1" applyFill="1" applyBorder="1" applyAlignment="1">
      <alignment horizontal="right" vertical="top" wrapText="1"/>
    </xf>
    <xf numFmtId="190" fontId="1" fillId="33" borderId="10" xfId="59" applyNumberFormat="1" applyFont="1" applyFill="1" applyBorder="1" applyAlignment="1">
      <alignment horizontal="right" vertical="top" wrapText="1"/>
    </xf>
    <xf numFmtId="190" fontId="1" fillId="0" borderId="10" xfId="59" applyNumberFormat="1" applyFont="1" applyBorder="1" applyAlignment="1">
      <alignment horizontal="right" vertical="top" wrapText="1"/>
    </xf>
    <xf numFmtId="0" fontId="6" fillId="0" borderId="10" xfId="0" applyFont="1" applyBorder="1" applyAlignment="1" quotePrefix="1">
      <alignment horizontal="left" vertical="top" wrapText="1"/>
    </xf>
    <xf numFmtId="180" fontId="6" fillId="0" borderId="10" xfId="0" applyNumberFormat="1" applyFont="1" applyBorder="1" applyAlignment="1">
      <alignment vertical="top" wrapText="1"/>
    </xf>
    <xf numFmtId="190" fontId="7" fillId="0" borderId="10" xfId="59" applyNumberFormat="1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190" fontId="0" fillId="0" borderId="10" xfId="59" applyNumberFormat="1" applyFont="1" applyBorder="1" applyAlignment="1">
      <alignment vertical="top" wrapText="1"/>
    </xf>
    <xf numFmtId="179" fontId="6" fillId="0" borderId="10" xfId="59" applyNumberFormat="1" applyFont="1" applyBorder="1" applyAlignment="1">
      <alignment horizontal="center" vertical="top"/>
    </xf>
    <xf numFmtId="179" fontId="0" fillId="0" borderId="10" xfId="59" applyNumberFormat="1" applyFont="1" applyBorder="1" applyAlignment="1">
      <alignment vertical="top" wrapText="1"/>
    </xf>
    <xf numFmtId="180" fontId="6" fillId="0" borderId="10" xfId="0" applyNumberFormat="1" applyFont="1" applyBorder="1" applyAlignment="1" quotePrefix="1">
      <alignment horizontal="center" vertical="top" wrapText="1"/>
    </xf>
    <xf numFmtId="0" fontId="54" fillId="0" borderId="10" xfId="0" applyFont="1" applyBorder="1" applyAlignment="1">
      <alignment vertical="top" wrapText="1"/>
    </xf>
    <xf numFmtId="179" fontId="6" fillId="2" borderId="10" xfId="59" applyNumberFormat="1" applyFont="1" applyFill="1" applyBorder="1" applyAlignment="1">
      <alignment horizontal="center" vertical="top"/>
    </xf>
    <xf numFmtId="179" fontId="0" fillId="2" borderId="10" xfId="59" applyNumberFormat="1" applyFont="1" applyFill="1" applyBorder="1" applyAlignment="1">
      <alignment vertical="top" wrapText="1"/>
    </xf>
    <xf numFmtId="179" fontId="1" fillId="2" borderId="10" xfId="59" applyNumberFormat="1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6"/>
  <sheetViews>
    <sheetView tabSelected="1" view="pageBreakPreview" zoomScale="75" zoomScaleSheetLayoutView="75" workbookViewId="0" topLeftCell="A1">
      <selection activeCell="F17" sqref="F17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5" width="18.00390625" style="0" customWidth="1"/>
    <col min="6" max="6" width="17.75390625" style="0" customWidth="1"/>
    <col min="7" max="7" width="16.25390625" style="0" customWidth="1"/>
    <col min="8" max="8" width="16.00390625" style="0" customWidth="1"/>
    <col min="9" max="9" width="15.125" style="0" customWidth="1"/>
    <col min="10" max="10" width="19.875" style="0" customWidth="1"/>
    <col min="11" max="11" width="17.375" style="0" customWidth="1"/>
    <col min="12" max="12" width="18.00390625" style="0" customWidth="1"/>
    <col min="13" max="13" width="13.125" style="0" customWidth="1"/>
    <col min="14" max="14" width="14.25390625" style="0" customWidth="1"/>
    <col min="15" max="15" width="16.75390625" style="0" customWidth="1"/>
    <col min="16" max="16" width="18.125" style="0" customWidth="1"/>
    <col min="17" max="18" width="14.375" style="0" bestFit="1" customWidth="1"/>
  </cols>
  <sheetData>
    <row r="1" spans="1:14" ht="12.75">
      <c r="A1" t="s">
        <v>0</v>
      </c>
      <c r="N1" t="s">
        <v>75</v>
      </c>
    </row>
    <row r="2" ht="12.75">
      <c r="N2" t="s">
        <v>25</v>
      </c>
    </row>
    <row r="3" spans="14:15" ht="12.75">
      <c r="N3" s="107" t="s">
        <v>50</v>
      </c>
      <c r="O3" s="107"/>
    </row>
    <row r="5" spans="1:16" ht="12.75">
      <c r="A5" s="116" t="s">
        <v>27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6" ht="12.75">
      <c r="A6" s="116" t="s">
        <v>26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</row>
    <row r="7" spans="1:16" ht="12.75">
      <c r="A7" s="34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6" ht="12.75">
      <c r="A8" s="34"/>
      <c r="B8" s="109">
        <v>1450200000</v>
      </c>
      <c r="C8" s="109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</row>
    <row r="9" spans="2:16" ht="12.75">
      <c r="B9" s="110" t="s">
        <v>19</v>
      </c>
      <c r="C9" s="110"/>
      <c r="P9" s="1" t="s">
        <v>18</v>
      </c>
    </row>
    <row r="10" spans="1:16" ht="12.75">
      <c r="A10" s="118" t="s">
        <v>20</v>
      </c>
      <c r="B10" s="118" t="s">
        <v>21</v>
      </c>
      <c r="C10" s="118" t="s">
        <v>15</v>
      </c>
      <c r="D10" s="111" t="s">
        <v>22</v>
      </c>
      <c r="E10" s="111" t="s">
        <v>1</v>
      </c>
      <c r="F10" s="111"/>
      <c r="G10" s="111"/>
      <c r="H10" s="111"/>
      <c r="I10" s="111"/>
      <c r="J10" s="111" t="s">
        <v>8</v>
      </c>
      <c r="K10" s="111"/>
      <c r="L10" s="111"/>
      <c r="M10" s="111"/>
      <c r="N10" s="111"/>
      <c r="O10" s="111"/>
      <c r="P10" s="112" t="s">
        <v>13</v>
      </c>
    </row>
    <row r="11" spans="1:16" ht="12.75">
      <c r="A11" s="111"/>
      <c r="B11" s="111"/>
      <c r="C11" s="111"/>
      <c r="D11" s="111"/>
      <c r="E11" s="112" t="s">
        <v>16</v>
      </c>
      <c r="F11" s="111" t="s">
        <v>3</v>
      </c>
      <c r="G11" s="111" t="s">
        <v>4</v>
      </c>
      <c r="H11" s="111"/>
      <c r="I11" s="111" t="s">
        <v>7</v>
      </c>
      <c r="J11" s="112" t="s">
        <v>16</v>
      </c>
      <c r="K11" s="113" t="s">
        <v>17</v>
      </c>
      <c r="L11" s="111" t="s">
        <v>3</v>
      </c>
      <c r="M11" s="111" t="s">
        <v>4</v>
      </c>
      <c r="N11" s="111"/>
      <c r="O11" s="111" t="s">
        <v>7</v>
      </c>
      <c r="P11" s="112"/>
    </row>
    <row r="12" spans="1:16" ht="12.75" customHeight="1">
      <c r="A12" s="111"/>
      <c r="B12" s="111"/>
      <c r="C12" s="111"/>
      <c r="D12" s="111"/>
      <c r="E12" s="112"/>
      <c r="F12" s="111"/>
      <c r="G12" s="111" t="s">
        <v>5</v>
      </c>
      <c r="H12" s="111" t="s">
        <v>6</v>
      </c>
      <c r="I12" s="111"/>
      <c r="J12" s="112"/>
      <c r="K12" s="114"/>
      <c r="L12" s="111"/>
      <c r="M12" s="111" t="s">
        <v>5</v>
      </c>
      <c r="N12" s="111" t="s">
        <v>6</v>
      </c>
      <c r="O12" s="111"/>
      <c r="P12" s="112"/>
    </row>
    <row r="13" spans="1:16" ht="58.5" customHeight="1">
      <c r="A13" s="111"/>
      <c r="B13" s="111"/>
      <c r="C13" s="111"/>
      <c r="D13" s="111"/>
      <c r="E13" s="112"/>
      <c r="F13" s="111"/>
      <c r="G13" s="111"/>
      <c r="H13" s="111"/>
      <c r="I13" s="111"/>
      <c r="J13" s="112"/>
      <c r="K13" s="115"/>
      <c r="L13" s="111"/>
      <c r="M13" s="111"/>
      <c r="N13" s="111"/>
      <c r="O13" s="111"/>
      <c r="P13" s="112"/>
    </row>
    <row r="14" spans="1:16" ht="12.75">
      <c r="A14" s="4">
        <v>1</v>
      </c>
      <c r="B14" s="4">
        <v>2</v>
      </c>
      <c r="C14" s="4">
        <v>3</v>
      </c>
      <c r="D14" s="4">
        <v>4</v>
      </c>
      <c r="E14" s="55">
        <v>5</v>
      </c>
      <c r="F14" s="4">
        <v>6</v>
      </c>
      <c r="G14" s="4">
        <v>7</v>
      </c>
      <c r="H14" s="4">
        <v>8</v>
      </c>
      <c r="I14" s="4">
        <v>9</v>
      </c>
      <c r="J14" s="55">
        <v>10</v>
      </c>
      <c r="K14" s="28">
        <v>11</v>
      </c>
      <c r="L14" s="4">
        <v>12</v>
      </c>
      <c r="M14" s="4">
        <v>13</v>
      </c>
      <c r="N14" s="4">
        <v>14</v>
      </c>
      <c r="O14" s="4">
        <v>15</v>
      </c>
      <c r="P14" s="55">
        <v>16</v>
      </c>
    </row>
    <row r="15" spans="1:16" ht="12.75">
      <c r="A15" s="5" t="s">
        <v>9</v>
      </c>
      <c r="B15" s="6"/>
      <c r="C15" s="7"/>
      <c r="D15" s="8" t="s">
        <v>10</v>
      </c>
      <c r="E15" s="56"/>
      <c r="F15" s="9"/>
      <c r="G15" s="9"/>
      <c r="H15" s="9"/>
      <c r="I15" s="9"/>
      <c r="J15" s="56"/>
      <c r="K15" s="29"/>
      <c r="L15" s="9"/>
      <c r="M15" s="9"/>
      <c r="N15" s="9"/>
      <c r="O15" s="9"/>
      <c r="P15" s="56"/>
    </row>
    <row r="16" spans="1:16" ht="12.75">
      <c r="A16" s="5" t="s">
        <v>28</v>
      </c>
      <c r="B16" s="6"/>
      <c r="C16" s="7"/>
      <c r="D16" s="8" t="s">
        <v>10</v>
      </c>
      <c r="E16" s="56"/>
      <c r="F16" s="9"/>
      <c r="G16" s="9"/>
      <c r="H16" s="9"/>
      <c r="I16" s="9"/>
      <c r="J16" s="56"/>
      <c r="K16" s="29"/>
      <c r="L16" s="9"/>
      <c r="M16" s="9"/>
      <c r="N16" s="9"/>
      <c r="O16" s="9"/>
      <c r="P16" s="56"/>
    </row>
    <row r="17" spans="1:16" ht="87.75" customHeight="1">
      <c r="A17" s="50" t="s">
        <v>38</v>
      </c>
      <c r="B17" s="50" t="s">
        <v>39</v>
      </c>
      <c r="C17" s="58" t="s">
        <v>40</v>
      </c>
      <c r="D17" s="70" t="s">
        <v>41</v>
      </c>
      <c r="E17" s="46">
        <f>F17+I17</f>
        <v>0</v>
      </c>
      <c r="F17" s="89"/>
      <c r="G17" s="59"/>
      <c r="H17" s="59"/>
      <c r="I17" s="59"/>
      <c r="J17" s="60"/>
      <c r="K17" s="61"/>
      <c r="L17" s="59"/>
      <c r="M17" s="59"/>
      <c r="N17" s="59"/>
      <c r="O17" s="59"/>
      <c r="P17" s="46">
        <f aca="true" t="shared" si="0" ref="P17:P23">J17+E17</f>
        <v>0</v>
      </c>
    </row>
    <row r="18" spans="1:16" ht="67.5" customHeight="1">
      <c r="A18" s="62" t="s">
        <v>36</v>
      </c>
      <c r="B18" s="67">
        <v>3104</v>
      </c>
      <c r="C18" s="68">
        <v>1020</v>
      </c>
      <c r="D18" s="66" t="s">
        <v>37</v>
      </c>
      <c r="E18" s="46">
        <f>F18+I18</f>
        <v>30304</v>
      </c>
      <c r="F18" s="54">
        <v>30304</v>
      </c>
      <c r="G18" s="99">
        <v>24839</v>
      </c>
      <c r="H18" s="82"/>
      <c r="I18" s="9"/>
      <c r="J18" s="83">
        <f aca="true" t="shared" si="1" ref="J18:J24">L18+O18</f>
        <v>0</v>
      </c>
      <c r="K18" s="61"/>
      <c r="L18" s="59"/>
      <c r="M18" s="59"/>
      <c r="N18" s="59"/>
      <c r="O18" s="59"/>
      <c r="P18" s="46">
        <f t="shared" si="0"/>
        <v>30304</v>
      </c>
    </row>
    <row r="19" spans="1:16" ht="46.5" customHeight="1">
      <c r="A19" s="18" t="s">
        <v>65</v>
      </c>
      <c r="B19" s="18" t="s">
        <v>66</v>
      </c>
      <c r="C19" s="13" t="s">
        <v>67</v>
      </c>
      <c r="D19" s="98" t="s">
        <v>68</v>
      </c>
      <c r="E19" s="46">
        <f>F19+I19</f>
        <v>1000000</v>
      </c>
      <c r="F19" s="54">
        <v>1000000</v>
      </c>
      <c r="G19" s="9"/>
      <c r="H19" s="9"/>
      <c r="I19" s="9"/>
      <c r="J19" s="79">
        <f t="shared" si="1"/>
        <v>0</v>
      </c>
      <c r="K19" s="29"/>
      <c r="L19" s="9"/>
      <c r="M19" s="9"/>
      <c r="N19" s="9"/>
      <c r="O19" s="9"/>
      <c r="P19" s="46">
        <f t="shared" si="0"/>
        <v>1000000</v>
      </c>
    </row>
    <row r="20" spans="1:16" ht="32.25" customHeight="1">
      <c r="A20" s="50" t="s">
        <v>32</v>
      </c>
      <c r="B20" s="50" t="s">
        <v>33</v>
      </c>
      <c r="C20" s="58" t="s">
        <v>34</v>
      </c>
      <c r="D20" s="59" t="s">
        <v>35</v>
      </c>
      <c r="E20" s="100">
        <f>F20+I20</f>
        <v>1265688.7</v>
      </c>
      <c r="F20" s="101">
        <v>1265688.7</v>
      </c>
      <c r="G20" s="9"/>
      <c r="H20" s="9"/>
      <c r="I20" s="9"/>
      <c r="J20" s="83">
        <f t="shared" si="1"/>
        <v>-1265688.7</v>
      </c>
      <c r="K20" s="63">
        <v>-1265688.7</v>
      </c>
      <c r="L20" s="64"/>
      <c r="M20" s="64"/>
      <c r="N20" s="64"/>
      <c r="O20" s="64">
        <v>-1265688.7</v>
      </c>
      <c r="P20" s="100">
        <f t="shared" si="0"/>
        <v>0</v>
      </c>
    </row>
    <row r="21" spans="1:16" ht="41.25" customHeight="1">
      <c r="A21" s="50" t="s">
        <v>47</v>
      </c>
      <c r="B21" s="69">
        <v>7130</v>
      </c>
      <c r="C21" s="75" t="s">
        <v>48</v>
      </c>
      <c r="D21" s="80" t="s">
        <v>46</v>
      </c>
      <c r="E21" s="46">
        <f>F21+I21</f>
        <v>96000</v>
      </c>
      <c r="F21" s="54">
        <f>114000-18000</f>
        <v>96000</v>
      </c>
      <c r="G21" s="9"/>
      <c r="H21" s="9"/>
      <c r="I21" s="9"/>
      <c r="J21" s="79">
        <f t="shared" si="1"/>
        <v>0</v>
      </c>
      <c r="K21" s="61"/>
      <c r="L21" s="65"/>
      <c r="M21" s="59"/>
      <c r="N21" s="59"/>
      <c r="O21" s="59"/>
      <c r="P21" s="46">
        <f t="shared" si="0"/>
        <v>96000</v>
      </c>
    </row>
    <row r="22" spans="1:16" ht="41.25" customHeight="1">
      <c r="A22" s="50" t="s">
        <v>51</v>
      </c>
      <c r="B22" s="90">
        <v>7322</v>
      </c>
      <c r="C22" s="91" t="s">
        <v>49</v>
      </c>
      <c r="D22" s="66" t="s">
        <v>52</v>
      </c>
      <c r="E22" s="46"/>
      <c r="F22" s="54"/>
      <c r="G22" s="9"/>
      <c r="H22" s="9"/>
      <c r="I22" s="9"/>
      <c r="J22" s="92">
        <f t="shared" si="1"/>
        <v>-1211000</v>
      </c>
      <c r="K22" s="93">
        <v>-1211000</v>
      </c>
      <c r="L22" s="94"/>
      <c r="M22" s="84"/>
      <c r="N22" s="84"/>
      <c r="O22" s="84">
        <v>-1211000</v>
      </c>
      <c r="P22" s="46">
        <f t="shared" si="0"/>
        <v>-1211000</v>
      </c>
    </row>
    <row r="23" spans="1:16" ht="41.25" customHeight="1">
      <c r="A23" s="50" t="s">
        <v>72</v>
      </c>
      <c r="B23" s="69">
        <v>8230</v>
      </c>
      <c r="C23" s="75" t="s">
        <v>73</v>
      </c>
      <c r="D23" s="103" t="s">
        <v>74</v>
      </c>
      <c r="E23" s="46"/>
      <c r="F23" s="54"/>
      <c r="G23" s="9"/>
      <c r="H23" s="9"/>
      <c r="I23" s="9"/>
      <c r="J23" s="92">
        <f t="shared" si="1"/>
        <v>400000</v>
      </c>
      <c r="K23" s="93">
        <v>400000</v>
      </c>
      <c r="L23" s="94"/>
      <c r="M23" s="84"/>
      <c r="N23" s="84"/>
      <c r="O23" s="84">
        <v>400000</v>
      </c>
      <c r="P23" s="46">
        <f t="shared" si="0"/>
        <v>400000</v>
      </c>
    </row>
    <row r="24" spans="1:16" ht="28.5" customHeight="1">
      <c r="A24" s="50"/>
      <c r="B24" s="50"/>
      <c r="C24" s="51"/>
      <c r="D24" s="26" t="s">
        <v>13</v>
      </c>
      <c r="E24" s="104">
        <f>F24+I24</f>
        <v>2391992.7</v>
      </c>
      <c r="F24" s="105">
        <f>F17+F18+F19+F20+F21+F22+F23</f>
        <v>2391992.7</v>
      </c>
      <c r="G24" s="105">
        <f>G17+G18+G19+G20+G21+G22+G23</f>
        <v>24839</v>
      </c>
      <c r="H24" s="86">
        <f>H17+H18+H19+H20+H21+H22+H23</f>
        <v>0</v>
      </c>
      <c r="I24" s="86">
        <f>I17+I18+I19+I20+I21+I22+I23</f>
        <v>0</v>
      </c>
      <c r="J24" s="106">
        <f t="shared" si="1"/>
        <v>-2076688.7000000002</v>
      </c>
      <c r="K24" s="105">
        <f>K17+K18+K19+K20+K21+K22+K23</f>
        <v>-2076688.7000000002</v>
      </c>
      <c r="L24" s="105">
        <f>L17+L18+L19+L20+L21+L22+L23</f>
        <v>0</v>
      </c>
      <c r="M24" s="105">
        <f>M17+M18+M19+M20+M21+M22+M23</f>
        <v>0</v>
      </c>
      <c r="N24" s="105">
        <f>N17+N18+N19+N20+N21+N22+N23</f>
        <v>0</v>
      </c>
      <c r="O24" s="105">
        <f>O17+O18+O19+O20+O21+O22+O23</f>
        <v>-2076688.7000000002</v>
      </c>
      <c r="P24" s="104">
        <f>J24+E24</f>
        <v>315304</v>
      </c>
    </row>
    <row r="25" spans="1:16" ht="43.5" customHeight="1">
      <c r="A25" s="12" t="s">
        <v>29</v>
      </c>
      <c r="B25" s="12"/>
      <c r="C25" s="52"/>
      <c r="D25" s="53" t="s">
        <v>30</v>
      </c>
      <c r="E25" s="56"/>
      <c r="F25" s="9"/>
      <c r="G25" s="9"/>
      <c r="H25" s="9"/>
      <c r="I25" s="9"/>
      <c r="J25" s="56"/>
      <c r="K25" s="29"/>
      <c r="L25" s="9"/>
      <c r="M25" s="9"/>
      <c r="N25" s="9"/>
      <c r="O25" s="9"/>
      <c r="P25" s="56"/>
    </row>
    <row r="26" spans="1:16" ht="47.25" customHeight="1">
      <c r="A26" s="12" t="s">
        <v>31</v>
      </c>
      <c r="B26" s="12"/>
      <c r="C26" s="52"/>
      <c r="D26" s="53" t="s">
        <v>30</v>
      </c>
      <c r="E26" s="56"/>
      <c r="F26" s="9"/>
      <c r="G26" s="9"/>
      <c r="H26" s="9"/>
      <c r="I26" s="9"/>
      <c r="J26" s="56"/>
      <c r="K26" s="29"/>
      <c r="L26" s="9"/>
      <c r="M26" s="9"/>
      <c r="N26" s="9"/>
      <c r="O26" s="9"/>
      <c r="P26" s="56"/>
    </row>
    <row r="27" spans="1:16" s="24" customFormat="1" ht="19.5" customHeight="1">
      <c r="A27" s="12" t="s">
        <v>14</v>
      </c>
      <c r="B27" s="18"/>
      <c r="C27" s="13"/>
      <c r="D27" s="14" t="s">
        <v>12</v>
      </c>
      <c r="E27" s="46">
        <f>F27+I27</f>
        <v>-521540</v>
      </c>
      <c r="F27" s="81">
        <f aca="true" t="shared" si="2" ref="F27:P27">F28</f>
        <v>-521540</v>
      </c>
      <c r="G27" s="81">
        <f t="shared" si="2"/>
        <v>0</v>
      </c>
      <c r="H27" s="81">
        <f t="shared" si="2"/>
        <v>0</v>
      </c>
      <c r="I27" s="81">
        <f t="shared" si="2"/>
        <v>0</v>
      </c>
      <c r="J27" s="46">
        <f t="shared" si="2"/>
        <v>74760</v>
      </c>
      <c r="K27" s="46">
        <f t="shared" si="2"/>
        <v>74760</v>
      </c>
      <c r="L27" s="46">
        <f t="shared" si="2"/>
        <v>0</v>
      </c>
      <c r="M27" s="46">
        <f t="shared" si="2"/>
        <v>0</v>
      </c>
      <c r="N27" s="46">
        <f t="shared" si="2"/>
        <v>0</v>
      </c>
      <c r="O27" s="46">
        <f t="shared" si="2"/>
        <v>74760</v>
      </c>
      <c r="P27" s="46">
        <f t="shared" si="2"/>
        <v>-446780</v>
      </c>
    </row>
    <row r="28" spans="1:16" s="24" customFormat="1" ht="45.75" customHeight="1">
      <c r="A28" s="12" t="s">
        <v>53</v>
      </c>
      <c r="B28" s="18" t="s">
        <v>54</v>
      </c>
      <c r="C28" s="13" t="s">
        <v>55</v>
      </c>
      <c r="D28" s="49" t="s">
        <v>56</v>
      </c>
      <c r="E28" s="46">
        <f>F28+I28</f>
        <v>-521540</v>
      </c>
      <c r="F28" s="81">
        <f>-44500-74760-55180-297260-49840</f>
        <v>-521540</v>
      </c>
      <c r="G28" s="81"/>
      <c r="H28" s="46"/>
      <c r="I28" s="46"/>
      <c r="J28" s="83">
        <f>L28+O28</f>
        <v>74760</v>
      </c>
      <c r="K28" s="46">
        <v>74760</v>
      </c>
      <c r="L28" s="46"/>
      <c r="M28" s="46"/>
      <c r="N28" s="46"/>
      <c r="O28" s="46">
        <v>74760</v>
      </c>
      <c r="P28" s="46">
        <f>J28+E28</f>
        <v>-446780</v>
      </c>
    </row>
    <row r="29" spans="1:16" s="24" customFormat="1" ht="57.75" customHeight="1">
      <c r="A29" s="95" t="s">
        <v>69</v>
      </c>
      <c r="B29" s="62">
        <v>5031</v>
      </c>
      <c r="C29" s="102" t="s">
        <v>70</v>
      </c>
      <c r="D29" s="96" t="s">
        <v>71</v>
      </c>
      <c r="E29" s="46"/>
      <c r="F29" s="81"/>
      <c r="G29" s="81">
        <v>-75300</v>
      </c>
      <c r="H29" s="46"/>
      <c r="I29" s="46"/>
      <c r="J29" s="46"/>
      <c r="K29" s="46"/>
      <c r="L29" s="46"/>
      <c r="M29" s="46"/>
      <c r="N29" s="46"/>
      <c r="O29" s="46"/>
      <c r="P29" s="46"/>
    </row>
    <row r="30" spans="1:16" s="24" customFormat="1" ht="45.75" customHeight="1">
      <c r="A30" s="12" t="s">
        <v>58</v>
      </c>
      <c r="B30" s="18" t="s">
        <v>59</v>
      </c>
      <c r="C30" s="13" t="s">
        <v>49</v>
      </c>
      <c r="D30" s="49" t="s">
        <v>57</v>
      </c>
      <c r="E30" s="46"/>
      <c r="F30" s="46"/>
      <c r="G30" s="46"/>
      <c r="H30" s="46"/>
      <c r="I30" s="46"/>
      <c r="J30" s="92">
        <f>L30+O30</f>
        <v>446780</v>
      </c>
      <c r="K30" s="46">
        <f>44500+55180+297260+49840</f>
        <v>446780</v>
      </c>
      <c r="L30" s="46"/>
      <c r="M30" s="46"/>
      <c r="N30" s="46"/>
      <c r="O30" s="46">
        <f>K30</f>
        <v>446780</v>
      </c>
      <c r="P30" s="46">
        <f>J30+E30</f>
        <v>446780</v>
      </c>
    </row>
    <row r="31" spans="1:16" s="24" customFormat="1" ht="12" customHeight="1">
      <c r="A31" s="15"/>
      <c r="B31" s="15"/>
      <c r="C31" s="16"/>
      <c r="D31" s="26" t="s">
        <v>13</v>
      </c>
      <c r="E31" s="85">
        <f>F31+I31</f>
        <v>-521540</v>
      </c>
      <c r="F31" s="88">
        <f>F28+F30</f>
        <v>-521540</v>
      </c>
      <c r="G31" s="88">
        <f>G28+G30+G29</f>
        <v>-75300</v>
      </c>
      <c r="H31" s="88">
        <f>H28+H30+H29</f>
        <v>0</v>
      </c>
      <c r="I31" s="88">
        <f>I28+I30+I29</f>
        <v>0</v>
      </c>
      <c r="J31" s="92">
        <f>L31+O31</f>
        <v>521540</v>
      </c>
      <c r="K31" s="88">
        <f>K28+K30</f>
        <v>521540</v>
      </c>
      <c r="L31" s="88">
        <f>L28+L30</f>
        <v>0</v>
      </c>
      <c r="M31" s="88">
        <f>M28+M30</f>
        <v>0</v>
      </c>
      <c r="N31" s="88">
        <f>N28+N30</f>
        <v>0</v>
      </c>
      <c r="O31" s="88">
        <f>O28+O30</f>
        <v>521540</v>
      </c>
      <c r="P31" s="46">
        <f>J31+E31</f>
        <v>0</v>
      </c>
    </row>
    <row r="32" spans="1:16" s="24" customFormat="1" ht="47.25" customHeight="1" hidden="1">
      <c r="A32" s="73" t="s">
        <v>42</v>
      </c>
      <c r="B32" s="18"/>
      <c r="C32" s="74"/>
      <c r="D32" s="53" t="s">
        <v>43</v>
      </c>
      <c r="E32" s="71"/>
      <c r="F32" s="72"/>
      <c r="G32" s="72"/>
      <c r="H32" s="71"/>
      <c r="I32" s="72"/>
      <c r="J32" s="72"/>
      <c r="K32" s="72"/>
      <c r="L32" s="72"/>
      <c r="M32" s="72"/>
      <c r="N32" s="72"/>
      <c r="O32" s="72"/>
      <c r="P32" s="46">
        <f>J32+E32</f>
        <v>0</v>
      </c>
    </row>
    <row r="33" spans="1:16" s="24" customFormat="1" ht="47.25" customHeight="1">
      <c r="A33" s="73" t="s">
        <v>42</v>
      </c>
      <c r="B33" s="18"/>
      <c r="C33" s="74"/>
      <c r="D33" s="53" t="s">
        <v>43</v>
      </c>
      <c r="E33" s="71"/>
      <c r="F33" s="72"/>
      <c r="G33" s="72"/>
      <c r="H33" s="71"/>
      <c r="I33" s="72"/>
      <c r="J33" s="72"/>
      <c r="K33" s="72"/>
      <c r="L33" s="72"/>
      <c r="M33" s="72"/>
      <c r="N33" s="72"/>
      <c r="O33" s="72"/>
      <c r="P33" s="71"/>
    </row>
    <row r="34" spans="1:16" s="24" customFormat="1" ht="47.25" customHeight="1">
      <c r="A34" s="73" t="s">
        <v>60</v>
      </c>
      <c r="B34" s="18"/>
      <c r="C34" s="52"/>
      <c r="D34" s="53" t="s">
        <v>43</v>
      </c>
      <c r="E34" s="71"/>
      <c r="F34" s="72"/>
      <c r="G34" s="72"/>
      <c r="H34" s="71"/>
      <c r="I34" s="72"/>
      <c r="J34" s="72"/>
      <c r="K34" s="72"/>
      <c r="L34" s="72"/>
      <c r="M34" s="72"/>
      <c r="N34" s="72"/>
      <c r="O34" s="72"/>
      <c r="P34" s="71"/>
    </row>
    <row r="35" spans="1:16" s="24" customFormat="1" ht="47.25" customHeight="1">
      <c r="A35" s="95">
        <v>1014040</v>
      </c>
      <c r="B35" s="62">
        <v>4040</v>
      </c>
      <c r="C35" s="13" t="s">
        <v>61</v>
      </c>
      <c r="D35" s="96" t="s">
        <v>62</v>
      </c>
      <c r="E35" s="46">
        <f>F35+I35</f>
        <v>18037</v>
      </c>
      <c r="F35" s="72">
        <v>18037</v>
      </c>
      <c r="G35" s="72"/>
      <c r="H35" s="71"/>
      <c r="I35" s="72"/>
      <c r="J35" s="72"/>
      <c r="K35" s="72"/>
      <c r="L35" s="72"/>
      <c r="M35" s="72"/>
      <c r="N35" s="72"/>
      <c r="O35" s="72"/>
      <c r="P35" s="46">
        <f>J35+E35</f>
        <v>18037</v>
      </c>
    </row>
    <row r="36" spans="1:16" s="24" customFormat="1" ht="47.25" customHeight="1">
      <c r="A36" s="95">
        <v>1014060</v>
      </c>
      <c r="B36" s="62">
        <v>4060</v>
      </c>
      <c r="C36" s="13" t="s">
        <v>63</v>
      </c>
      <c r="D36" s="96" t="s">
        <v>64</v>
      </c>
      <c r="E36" s="46">
        <f>F36+I36</f>
        <v>223860</v>
      </c>
      <c r="F36" s="72">
        <v>223860</v>
      </c>
      <c r="G36" s="72"/>
      <c r="H36" s="71"/>
      <c r="I36" s="72"/>
      <c r="J36" s="72"/>
      <c r="K36" s="72"/>
      <c r="L36" s="72"/>
      <c r="M36" s="72"/>
      <c r="N36" s="72"/>
      <c r="O36" s="72"/>
      <c r="P36" s="46">
        <f>J36+E36</f>
        <v>223860</v>
      </c>
    </row>
    <row r="37" spans="1:16" s="24" customFormat="1" ht="27" customHeight="1">
      <c r="A37" s="15"/>
      <c r="B37" s="15"/>
      <c r="C37" s="16"/>
      <c r="D37" s="26" t="s">
        <v>13</v>
      </c>
      <c r="E37" s="97">
        <f>F37+I37</f>
        <v>241897</v>
      </c>
      <c r="F37" s="72">
        <f>F35+F36</f>
        <v>241897</v>
      </c>
      <c r="G37" s="72"/>
      <c r="H37" s="71"/>
      <c r="I37" s="72"/>
      <c r="J37" s="72"/>
      <c r="K37" s="72"/>
      <c r="L37" s="72"/>
      <c r="M37" s="72"/>
      <c r="N37" s="72"/>
      <c r="O37" s="72"/>
      <c r="P37" s="97">
        <f>J37+E37</f>
        <v>241897</v>
      </c>
    </row>
    <row r="38" spans="1:27" s="24" customFormat="1" ht="28.5" customHeight="1">
      <c r="A38" s="20"/>
      <c r="B38" s="21"/>
      <c r="C38" s="22"/>
      <c r="D38" s="22" t="s">
        <v>2</v>
      </c>
      <c r="E38" s="78">
        <f>F38+I38</f>
        <v>2112349.7</v>
      </c>
      <c r="F38" s="78">
        <f>F31+F24+F37</f>
        <v>2112349.7</v>
      </c>
      <c r="G38" s="87">
        <f>G31+G24+G37</f>
        <v>-50461</v>
      </c>
      <c r="H38" s="87">
        <f>H31+H24+H37</f>
        <v>0</v>
      </c>
      <c r="I38" s="87">
        <f>I31+I24+I37</f>
        <v>0</v>
      </c>
      <c r="J38" s="78">
        <f>J31+J24</f>
        <v>-1555148.7000000002</v>
      </c>
      <c r="K38" s="78">
        <f>K31+K24+K37</f>
        <v>-1555148.7000000002</v>
      </c>
      <c r="L38" s="78">
        <f>L31+L24</f>
        <v>0</v>
      </c>
      <c r="M38" s="78">
        <f>M31+M24</f>
        <v>0</v>
      </c>
      <c r="N38" s="78">
        <f>N31+N24</f>
        <v>0</v>
      </c>
      <c r="O38" s="78">
        <f>O31+O24</f>
        <v>-1555148.7000000002</v>
      </c>
      <c r="P38" s="78">
        <f>P31+P24+P37</f>
        <v>557201</v>
      </c>
      <c r="Q38" s="36">
        <f>E38+J38</f>
        <v>557201</v>
      </c>
      <c r="R38" s="36"/>
      <c r="S38" s="36"/>
      <c r="T38" s="36"/>
      <c r="U38" s="36"/>
      <c r="V38" s="36"/>
      <c r="W38" s="36"/>
      <c r="X38" s="36"/>
      <c r="Y38" s="36"/>
      <c r="Z38" s="36"/>
      <c r="AA38" s="37"/>
    </row>
    <row r="39" spans="1:27" s="24" customFormat="1" ht="4.5" customHeight="1">
      <c r="A39" s="43"/>
      <c r="B39" s="44"/>
      <c r="C39" s="45"/>
      <c r="D39" s="45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57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7"/>
    </row>
    <row r="40" spans="1:16" s="24" customFormat="1" ht="57" customHeight="1">
      <c r="A40" s="25"/>
      <c r="B40" s="25"/>
      <c r="C40" s="25"/>
      <c r="D40" s="23" t="s">
        <v>11</v>
      </c>
      <c r="E40" s="77">
        <f>F40+I40</f>
        <v>0</v>
      </c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</row>
    <row r="41" spans="1:16" s="24" customFormat="1" ht="21" customHeight="1">
      <c r="A41" s="25"/>
      <c r="B41" s="25"/>
      <c r="C41" s="25"/>
      <c r="D41" s="23" t="s">
        <v>44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76"/>
    </row>
    <row r="42" spans="1:16" s="24" customFormat="1" ht="84.75" customHeight="1">
      <c r="A42" s="25"/>
      <c r="B42" s="25"/>
      <c r="C42" s="25"/>
      <c r="D42" s="23" t="s">
        <v>45</v>
      </c>
      <c r="E42" s="77">
        <f>F42+I42</f>
        <v>0</v>
      </c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</row>
    <row r="43" spans="1:16" ht="33" customHeight="1">
      <c r="A43" s="42" t="s">
        <v>23</v>
      </c>
      <c r="B43" s="42"/>
      <c r="C43" s="42"/>
      <c r="D43" s="42"/>
      <c r="E43" s="17"/>
      <c r="F43" s="30"/>
      <c r="G43" s="30"/>
      <c r="H43" s="30"/>
      <c r="I43" s="31"/>
      <c r="J43" s="108" t="s">
        <v>24</v>
      </c>
      <c r="K43" s="108"/>
      <c r="L43" s="108"/>
      <c r="M43" s="108"/>
      <c r="N43" s="108"/>
      <c r="O43" s="30"/>
      <c r="P43" s="30"/>
    </row>
    <row r="44" spans="2:18" ht="15">
      <c r="B44" s="2"/>
      <c r="D44" s="19"/>
      <c r="F44" s="32"/>
      <c r="G44" s="32"/>
      <c r="H44" s="32"/>
      <c r="I44" s="11"/>
      <c r="J44" s="32"/>
      <c r="K44" s="33"/>
      <c r="L44" s="32"/>
      <c r="M44" s="32"/>
      <c r="N44" s="32"/>
      <c r="O44" s="32"/>
      <c r="P44" s="32"/>
      <c r="R44" s="27">
        <v>95817.34632</v>
      </c>
    </row>
    <row r="45" spans="5:16" ht="12.75"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7" spans="1:16" ht="12.75">
      <c r="A47" s="3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2" ht="12.75">
      <c r="A48" s="3"/>
      <c r="L48" s="10"/>
    </row>
    <row r="49" ht="12.75">
      <c r="A49" s="3"/>
    </row>
    <row r="50" ht="12.75">
      <c r="A50" s="3"/>
    </row>
    <row r="75" spans="3:8" ht="12.75">
      <c r="C75" s="38"/>
      <c r="D75" s="39"/>
      <c r="E75" s="39"/>
      <c r="F75" s="40"/>
      <c r="G75" s="41"/>
      <c r="H75" s="38"/>
    </row>
    <row r="76" spans="3:8" ht="12.75">
      <c r="C76" s="38"/>
      <c r="D76" s="38"/>
      <c r="E76" s="38"/>
      <c r="F76" s="38"/>
      <c r="G76" s="38"/>
      <c r="H76" s="38"/>
    </row>
  </sheetData>
  <sheetProtection/>
  <mergeCells count="26">
    <mergeCell ref="A5:P5"/>
    <mergeCell ref="A6:P6"/>
    <mergeCell ref="A10:A13"/>
    <mergeCell ref="B10:B13"/>
    <mergeCell ref="C10:C13"/>
    <mergeCell ref="P10:P13"/>
    <mergeCell ref="M12:M13"/>
    <mergeCell ref="G12:G13"/>
    <mergeCell ref="J10:O10"/>
    <mergeCell ref="N12:N13"/>
    <mergeCell ref="O11:O13"/>
    <mergeCell ref="H12:H13"/>
    <mergeCell ref="I11:I13"/>
    <mergeCell ref="L11:L13"/>
    <mergeCell ref="M11:N11"/>
    <mergeCell ref="K11:K13"/>
    <mergeCell ref="N3:O3"/>
    <mergeCell ref="J43:N43"/>
    <mergeCell ref="B8:C8"/>
    <mergeCell ref="B9:C9"/>
    <mergeCell ref="F11:F13"/>
    <mergeCell ref="G11:H11"/>
    <mergeCell ref="D10:D13"/>
    <mergeCell ref="E10:I10"/>
    <mergeCell ref="E11:E13"/>
    <mergeCell ref="J11:J13"/>
  </mergeCells>
  <printOptions/>
  <pageMargins left="0.1968503937007874" right="0.1968503937007874" top="0.3937007874015748" bottom="0.1968503937007874" header="0" footer="0"/>
  <pageSetup fitToHeight="500" horizontalDpi="600" verticalDpi="600" orientation="landscape" paperSize="9" scale="51" r:id="rId1"/>
  <headerFooter differentFirst="1" alignWithMargins="0">
    <oddHeader>&amp;RПродовження додатка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 бухгалтер</dc:creator>
  <cp:keywords/>
  <dc:description/>
  <cp:lastModifiedBy>Користувач Windows</cp:lastModifiedBy>
  <cp:lastPrinted>2023-04-07T13:17:28Z</cp:lastPrinted>
  <dcterms:created xsi:type="dcterms:W3CDTF">2016-12-26T13:46:38Z</dcterms:created>
  <dcterms:modified xsi:type="dcterms:W3CDTF">2023-05-19T12:07:04Z</dcterms:modified>
  <cp:category/>
  <cp:version/>
  <cp:contentType/>
  <cp:contentStatus/>
</cp:coreProperties>
</file>