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'dod1'!$B$1:$G$96</definedName>
  </definedNames>
  <calcPr fullCalcOnLoad="1"/>
</workbook>
</file>

<file path=xl/sharedStrings.xml><?xml version="1.0" encoding="utf-8"?>
<sst xmlns="http://schemas.openxmlformats.org/spreadsheetml/2006/main" count="94" uniqueCount="92">
  <si>
    <t xml:space="preserve"> тис.грн.</t>
  </si>
  <si>
    <t>Код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</si>
  <si>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</si>
  <si>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</si>
  <si>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</si>
  <si>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</si>
  <si>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</si>
  <si>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</si>
  <si>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</si>
  <si>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</si>
  <si>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</si>
  <si>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</si>
  <si>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Затверджено сесією обласної ради</t>
  </si>
  <si>
    <t>Інші неподаткові надходження</t>
  </si>
  <si>
    <t xml:space="preserve"> </t>
  </si>
  <si>
    <t>Офіційні трансферти</t>
  </si>
  <si>
    <t>Разом доходів</t>
  </si>
  <si>
    <t xml:space="preserve"> Адміністративні збори та платежі, доходи від некомерційного та побічного продажу</t>
  </si>
  <si>
    <t>Субвенції</t>
  </si>
  <si>
    <t>Податки на доходи, податки на прибуток , податки на збільшення ринкової вартості</t>
  </si>
  <si>
    <t>Доходи від власності та підприємницької діяльності  </t>
  </si>
  <si>
    <t>Плата за надання адміністративних послуг</t>
  </si>
  <si>
    <t>Доходи від операцій з капіталом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</si>
  <si>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</si>
  <si>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</si>
  <si>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</si>
  <si>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</si>
  <si>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</si>
  <si>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</si>
  <si>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</si>
  <si>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</si>
  <si>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</si>
  <si>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</si>
  <si>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</si>
  <si>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</si>
  <si>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</si>
  <si>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</si>
  <si>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</si>
  <si>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</si>
  <si>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</si>
  <si>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</si>
  <si>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</si>
  <si>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Неподаткові надходження  </t>
  </si>
  <si>
    <t>Інші надходження  </t>
  </si>
  <si>
    <t>Адміністративні штрафи та інші санкції 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</si>
  <si>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</si>
  <si>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</si>
  <si>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Державне мито  </t>
  </si>
  <si>
    <t>Екологічний податок </t>
  </si>
  <si>
    <t>Додаток 1</t>
  </si>
  <si>
    <t>до рішення міської ради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</si>
  <si>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</si>
  <si>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</si>
  <si>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</si>
  <si>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</si>
  <si>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</si>
  <si>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Акцизний податок з вироблених в Україні підакцизних товарів (продукції)</t>
  </si>
  <si>
    <t>Пальне</t>
  </si>
  <si>
    <t xml:space="preserve">Акцизний податок з ввезених на митну територію України підакцизних товарів (продукції) </t>
  </si>
  <si>
    <t>Разом</t>
  </si>
  <si>
    <t>Загальний фонд</t>
  </si>
  <si>
    <t>Найменування доходів згідно із бюджетною класифікацією</t>
  </si>
  <si>
    <t>тис.грн.</t>
  </si>
  <si>
    <t>Базова дотація</t>
  </si>
  <si>
    <t>Освітня субвенція з державного бюджету місцевим бюджетам</t>
  </si>
  <si>
    <t>виконавчих органів ради</t>
  </si>
  <si>
    <t xml:space="preserve">                                    №</t>
  </si>
  <si>
    <t>Власні надходження бюджетних установ</t>
  </si>
  <si>
    <t>Спеціаль-ний фонд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</si>
  <si>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</si>
  <si>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</si>
  <si>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</si>
  <si>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Надходження від продажу основного капіталу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</si>
  <si>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</si>
  <si>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</si>
  <si>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Надходження від орендної плати за користування цілісним майновим комплексом та іншим державним майном  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</si>
  <si>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</si>
  <si>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</si>
  <si>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</si>
  <si>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субвенції з місцевого бюджету</t>
  </si>
  <si>
    <t>Рентна плата за користування надрами для видобування корисних копалин загальнодержавного значення </t>
  </si>
  <si>
    <t>Транспортний податок з фізичних осіб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</si>
  <si>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</si>
  <si>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земельних, та земельних ділянок, які знаходяться на території Автономної Республіки Крим</t>
  </si>
  <si>
    <t xml:space="preserve">      за   січень - березень 2021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</si>
  <si>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</si>
  <si>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</si>
  <si>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</si>
  <si>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</si>
  <si>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Заступник  міського голови з питань діяльності</t>
  </si>
  <si>
    <t>Світлана ЄВДОЩЕНКО</t>
  </si>
  <si>
    <t xml:space="preserve"> Виконання  дохідної частини  бюджету Баштанської міської територіальної громади                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</si>
</sst>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"/>
    <numFmt numFmtId="189" formatCode="0.0000"/>
    <numFmt numFmtId="190" formatCode="0.000"/>
    <numFmt numFmtId="191" formatCode="0.0"/>
    <numFmt numFmtId="192" formatCode="#,##0\ &quot;к.&quot;;\-#,##0\ &quot;к.&quot;"/>
    <numFmt numFmtId="193" formatCode="#,##0\ &quot;к.&quot;;[Red]\-#,##0\ &quot;к.&quot;"/>
    <numFmt numFmtId="194" formatCode="#,##0.00\ &quot;к.&quot;;\-#,##0.00\ &quot;к.&quot;"/>
    <numFmt numFmtId="195" formatCode="#,##0.00\ &quot;к.&quot;;[Red]\-#,##0.00\ &quot;к.&quot;"/>
    <numFmt numFmtId="196" formatCode="_-* #,##0\ &quot;к.&quot;_-;\-* #,##0\ &quot;к.&quot;_-;_-* &quot;-&quot;\ &quot;к.&quot;_-;_-@_-"/>
    <numFmt numFmtId="197" formatCode="_-* #,##0\ _к_._-;\-* #,##0\ _к_._-;_-* &quot;-&quot;\ _к_._-;_-@_-"/>
    <numFmt numFmtId="198" formatCode="_-* #,##0.00\ &quot;к.&quot;_-;\-* #,##0.00\ &quot;к.&quot;_-;_-* &quot;-&quot;??\ &quot;к.&quot;_-;_-@_-"/>
    <numFmt numFmtId="199" formatCode="_-* #,##0.00\ _к_._-;\-* #,##0.00\ _к_._-;_-* &quot;-&quot;??\ _к_._-;_-@_-"/>
    <numFmt numFmtId="200" formatCode="#,##0\ &quot;р.&quot;;\-#,##0\ &quot;р.&quot;"/>
    <numFmt numFmtId="201" formatCode="#,##0\ &quot;р.&quot;;[Red]\-#,##0\ &quot;р.&quot;"/>
    <numFmt numFmtId="202" formatCode="#,##0.00\ &quot;р.&quot;;\-#,##0.00\ &quot;р.&quot;"/>
    <numFmt numFmtId="203" formatCode="#,##0.00\ &quot;р.&quot;;[Red]\-#,##0.00\ &quot;р.&quot;"/>
    <numFmt numFmtId="204" formatCode="_-* #,##0\ &quot;р.&quot;_-;\-* #,##0\ &quot;р.&quot;_-;_-* &quot;-&quot;\ &quot;р.&quot;_-;_-@_-"/>
    <numFmt numFmtId="205" formatCode="_-* #,##0\ _р_._-;\-* #,##0\ _р_._-;_-* &quot;-&quot;\ _р_._-;_-@_-"/>
    <numFmt numFmtId="206" formatCode="_-* #,##0.00\ &quot;р.&quot;_-;\-* #,##0.00\ &quot;р.&quot;_-;_-* &quot;-&quot;??\ &quot;р.&quot;_-;_-@_-"/>
    <numFmt numFmtId="207" formatCode="_-* #,##0.00\ _р_._-;\-* #,##0.00\ _р_._-;_-* &quot;-&quot;??\ _р_._-;_-@_-"/>
    <numFmt numFmtId="208" formatCode="0.00_)"/>
    <numFmt numFmtId="209" formatCode="0_)"/>
    <numFmt numFmtId="210" formatCode="#,##0_ ;\-#,##0\ "/>
    <numFmt numFmtId="211" formatCode="#,##0_р_."/>
    <numFmt numFmtId="212" formatCode="000000"/>
    <numFmt numFmtId="213" formatCode="0.00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000"/>
  </numFmts>
  <fonts count="5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1"/>
    </font>
    <font>
      <u val="single"/>
      <sz val="6"/>
      <color indexed="36"/>
      <name val="Courie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91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50" fillId="0" borderId="0" xfId="0" applyFont="1" applyBorder="1" applyAlignment="1">
      <alignment vertical="top" wrapText="1"/>
    </xf>
    <xf numFmtId="191" fontId="50" fillId="0" borderId="0" xfId="0" applyNumberFormat="1" applyFont="1" applyBorder="1" applyAlignment="1">
      <alignment vertical="top"/>
    </xf>
    <xf numFmtId="191" fontId="7" fillId="0" borderId="11" xfId="0" applyNumberFormat="1" applyFont="1" applyBorder="1" applyAlignment="1">
      <alignment vertical="top" wrapText="1"/>
    </xf>
    <xf numFmtId="191" fontId="7" fillId="0" borderId="12" xfId="0" applyNumberFormat="1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91" fontId="4" fillId="0" borderId="12" xfId="0" applyNumberFormat="1" applyFont="1" applyBorder="1" applyAlignment="1">
      <alignment vertical="top" wrapText="1"/>
    </xf>
    <xf numFmtId="191" fontId="4" fillId="0" borderId="13" xfId="0" applyNumberFormat="1" applyFont="1" applyBorder="1" applyAlignment="1">
      <alignment vertical="top" wrapText="1"/>
    </xf>
    <xf numFmtId="191" fontId="7" fillId="0" borderId="13" xfId="0" applyNumberFormat="1" applyFont="1" applyBorder="1" applyAlignment="1">
      <alignment vertical="top" wrapText="1"/>
    </xf>
    <xf numFmtId="191" fontId="7" fillId="0" borderId="14" xfId="0" applyNumberFormat="1" applyFont="1" applyBorder="1" applyAlignment="1">
      <alignment vertical="top" wrapText="1"/>
    </xf>
    <xf numFmtId="191" fontId="7" fillId="0" borderId="10" xfId="0" applyNumberFormat="1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4" fillId="0" borderId="12" xfId="0" applyFont="1" applyFill="1" applyBorder="1" applyAlignment="1">
      <alignment horizontal="right" vertical="top" wrapText="1"/>
    </xf>
    <xf numFmtId="190" fontId="7" fillId="0" borderId="16" xfId="0" applyNumberFormat="1" applyFont="1" applyBorder="1" applyAlignment="1">
      <alignment horizontal="center" vertical="top" wrapText="1"/>
    </xf>
    <xf numFmtId="190" fontId="7" fillId="0" borderId="12" xfId="0" applyNumberFormat="1" applyFont="1" applyBorder="1" applyAlignment="1">
      <alignment horizontal="center" vertical="top" wrapText="1"/>
    </xf>
    <xf numFmtId="190" fontId="4" fillId="0" borderId="12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90" fontId="4" fillId="0" borderId="17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90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90" fontId="7" fillId="0" borderId="17" xfId="0" applyNumberFormat="1" applyFont="1" applyBorder="1" applyAlignment="1">
      <alignment horizontal="center" vertical="top" wrapText="1"/>
    </xf>
    <xf numFmtId="190" fontId="7" fillId="0" borderId="11" xfId="0" applyNumberFormat="1" applyFont="1" applyBorder="1" applyAlignment="1">
      <alignment horizontal="center" vertical="top" wrapText="1"/>
    </xf>
    <xf numFmtId="191" fontId="7" fillId="0" borderId="11" xfId="0" applyNumberFormat="1" applyFont="1" applyBorder="1" applyAlignment="1">
      <alignment horizontal="center" vertical="top" wrapText="1"/>
    </xf>
    <xf numFmtId="190" fontId="4" fillId="0" borderId="16" xfId="0" applyNumberFormat="1" applyFont="1" applyBorder="1" applyAlignment="1">
      <alignment horizontal="center" vertical="top" wrapText="1"/>
    </xf>
    <xf numFmtId="190" fontId="7" fillId="0" borderId="19" xfId="0" applyNumberFormat="1" applyFont="1" applyBorder="1" applyAlignment="1">
      <alignment horizontal="center" vertical="top" wrapText="1"/>
    </xf>
    <xf numFmtId="190" fontId="7" fillId="0" borderId="20" xfId="0" applyNumberFormat="1" applyFont="1" applyBorder="1" applyAlignment="1">
      <alignment horizontal="center" vertical="top" wrapText="1"/>
    </xf>
    <xf numFmtId="190" fontId="7" fillId="0" borderId="11" xfId="0" applyNumberFormat="1" applyFont="1" applyFill="1" applyBorder="1" applyAlignment="1">
      <alignment horizontal="center" vertical="top" wrapText="1"/>
    </xf>
    <xf numFmtId="190" fontId="7" fillId="0" borderId="20" xfId="0" applyNumberFormat="1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190" fontId="4" fillId="0" borderId="11" xfId="0" applyNumberFormat="1" applyFont="1" applyFill="1" applyBorder="1" applyAlignment="1">
      <alignment horizontal="center" vertical="top" wrapText="1"/>
    </xf>
    <xf numFmtId="190" fontId="7" fillId="0" borderId="22" xfId="0" applyNumberFormat="1" applyFont="1" applyBorder="1" applyAlignment="1">
      <alignment horizontal="center" vertical="top" wrapText="1"/>
    </xf>
    <xf numFmtId="190" fontId="4" fillId="0" borderId="14" xfId="0" applyNumberFormat="1" applyFont="1" applyBorder="1" applyAlignment="1">
      <alignment horizontal="center" vertical="top" wrapText="1"/>
    </xf>
    <xf numFmtId="190" fontId="4" fillId="0" borderId="21" xfId="0" applyNumberFormat="1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1" fillId="0" borderId="12" xfId="61" applyFont="1" applyBorder="1">
      <alignment/>
      <protection/>
    </xf>
    <xf numFmtId="0" fontId="51" fillId="0" borderId="12" xfId="62" applyFont="1" applyBorder="1" applyAlignment="1">
      <alignment vertical="center" wrapText="1"/>
      <protection/>
    </xf>
    <xf numFmtId="190" fontId="7" fillId="0" borderId="12" xfId="0" applyNumberFormat="1" applyFont="1" applyFill="1" applyBorder="1" applyAlignment="1">
      <alignment horizontal="center" vertical="top" wrapText="1"/>
    </xf>
    <xf numFmtId="0" fontId="7" fillId="0" borderId="23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191" fontId="7" fillId="0" borderId="24" xfId="0" applyNumberFormat="1" applyFont="1" applyBorder="1" applyAlignment="1">
      <alignment vertical="top" wrapText="1"/>
    </xf>
    <xf numFmtId="190" fontId="7" fillId="0" borderId="25" xfId="0" applyNumberFormat="1" applyFont="1" applyFill="1" applyBorder="1" applyAlignment="1">
      <alignment horizontal="center" vertical="top" wrapText="1"/>
    </xf>
    <xf numFmtId="190" fontId="7" fillId="0" borderId="25" xfId="0" applyNumberFormat="1" applyFont="1" applyBorder="1" applyAlignment="1">
      <alignment horizontal="center" vertical="top" wrapText="1"/>
    </xf>
    <xf numFmtId="0" fontId="51" fillId="0" borderId="12" xfId="55" applyFont="1" applyBorder="1" applyAlignment="1">
      <alignment vertical="top" wrapText="1"/>
      <protection/>
    </xf>
    <xf numFmtId="0" fontId="52" fillId="0" borderId="12" xfId="54" applyFont="1" applyBorder="1" applyAlignment="1">
      <alignment vertical="top" wrapText="1"/>
      <protection/>
    </xf>
    <xf numFmtId="0" fontId="51" fillId="0" borderId="12" xfId="56" applyFont="1" applyBorder="1" applyAlignment="1">
      <alignment vertical="top" wrapText="1"/>
      <protection/>
    </xf>
    <xf numFmtId="0" fontId="4" fillId="0" borderId="14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52" fillId="0" borderId="12" xfId="63" applyFont="1" applyBorder="1" applyAlignment="1">
      <alignment vertical="top"/>
      <protection/>
    </xf>
    <xf numFmtId="190" fontId="4" fillId="0" borderId="11" xfId="0" applyNumberFormat="1" applyFont="1" applyBorder="1" applyAlignment="1">
      <alignment horizontal="center" vertical="top" wrapText="1"/>
    </xf>
    <xf numFmtId="0" fontId="51" fillId="0" borderId="12" xfId="54" applyFont="1" applyBorder="1" applyAlignment="1">
      <alignment vertical="top" wrapText="1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2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0"/>
  <sheetViews>
    <sheetView tabSelected="1" view="pageBreakPreview" zoomScale="75" zoomScaleNormal="75" zoomScaleSheetLayoutView="75" zoomScalePageLayoutView="0" workbookViewId="0" topLeftCell="B1">
      <selection activeCell="F81" sqref="F81"/>
    </sheetView>
  </sheetViews>
  <sheetFormatPr defaultColWidth="9.00390625" defaultRowHeight="12.75"/>
  <cols>
    <col min="1" max="1" width="7.375" style="1" hidden="1" customWidth="1"/>
    <col min="2" max="2" width="14.25390625" style="1" customWidth="1"/>
    <col min="3" max="3" width="73.00390625" style="2" customWidth="1"/>
    <col min="4" max="4" width="11.375" style="1" hidden="1" customWidth="1"/>
    <col min="5" max="5" width="20.625" style="1" customWidth="1"/>
    <col min="6" max="6" width="18.875" style="1" customWidth="1"/>
    <col min="7" max="7" width="14.625" style="1" customWidth="1"/>
    <col min="8" max="8" width="9.125" style="1" customWidth="1"/>
    <col min="9" max="9" width="9.375" style="1" bestFit="1" customWidth="1"/>
    <col min="10" max="16384" width="9.125" style="1" customWidth="1"/>
  </cols>
  <sheetData>
    <row r="1" spans="2:7" ht="12.75">
      <c r="B1" s="3"/>
      <c r="C1" s="3"/>
      <c r="D1" s="3"/>
      <c r="E1" s="3"/>
      <c r="F1" s="3"/>
      <c r="G1" s="3"/>
    </row>
    <row r="2" spans="2:7" ht="15.75">
      <c r="B2" s="3"/>
      <c r="C2" s="3"/>
      <c r="D2" s="3"/>
      <c r="E2" s="3"/>
      <c r="F2" s="20" t="s">
        <v>49</v>
      </c>
      <c r="G2" s="20"/>
    </row>
    <row r="3" spans="2:7" ht="15.75">
      <c r="B3" s="3"/>
      <c r="C3" s="3"/>
      <c r="D3" s="3"/>
      <c r="E3" s="3"/>
      <c r="F3" s="20" t="s">
        <v>50</v>
      </c>
      <c r="G3" s="20"/>
    </row>
    <row r="4" spans="2:7" ht="15.75">
      <c r="B4" s="3"/>
      <c r="C4" s="3"/>
      <c r="D4" s="3"/>
      <c r="E4" s="3"/>
      <c r="F4" s="20" t="s">
        <v>66</v>
      </c>
      <c r="G4" s="20"/>
    </row>
    <row r="5" spans="2:7" ht="9" customHeight="1">
      <c r="B5" s="84"/>
      <c r="C5" s="84"/>
      <c r="D5" s="84"/>
      <c r="E5" s="84"/>
      <c r="F5" s="84"/>
      <c r="G5" s="84"/>
    </row>
    <row r="6" spans="2:7" ht="16.5" customHeight="1">
      <c r="B6" s="85" t="s">
        <v>91</v>
      </c>
      <c r="C6" s="85"/>
      <c r="D6" s="85"/>
      <c r="E6" s="85"/>
      <c r="F6" s="85"/>
      <c r="G6" s="85"/>
    </row>
    <row r="7" spans="2:7" ht="16.5" customHeight="1">
      <c r="B7" s="85" t="s">
        <v>84</v>
      </c>
      <c r="C7" s="85"/>
      <c r="D7" s="85"/>
      <c r="E7" s="85"/>
      <c r="F7" s="85"/>
      <c r="G7" s="85"/>
    </row>
    <row r="8" spans="2:7" ht="8.25" customHeight="1">
      <c r="B8" s="19"/>
      <c r="C8" s="19"/>
      <c r="D8" s="19"/>
      <c r="E8" s="19"/>
      <c r="F8" s="19"/>
      <c r="G8" s="19"/>
    </row>
    <row r="9" spans="2:7" ht="1.5" customHeight="1">
      <c r="B9" s="19"/>
      <c r="C9" s="19"/>
      <c r="D9" s="19"/>
      <c r="E9" s="19"/>
      <c r="F9" s="19"/>
      <c r="G9" s="19"/>
    </row>
    <row r="10" spans="2:7" ht="13.5" customHeight="1" thickBot="1">
      <c r="B10" s="3"/>
      <c r="C10" s="4"/>
      <c r="D10" s="3" t="s">
        <v>0</v>
      </c>
      <c r="E10" s="3"/>
      <c r="F10" s="3"/>
      <c r="G10" s="20" t="s">
        <v>62</v>
      </c>
    </row>
    <row r="11" spans="2:7" ht="63" customHeight="1" thickBot="1">
      <c r="B11" s="86" t="s">
        <v>1</v>
      </c>
      <c r="C11" s="87" t="s">
        <v>61</v>
      </c>
      <c r="D11" s="8" t="s">
        <v>12</v>
      </c>
      <c r="E11" s="88" t="s">
        <v>59</v>
      </c>
      <c r="F11" s="87" t="s">
        <v>60</v>
      </c>
      <c r="G11" s="88" t="s">
        <v>68</v>
      </c>
    </row>
    <row r="12" spans="2:7" ht="6" customHeight="1">
      <c r="B12" s="86"/>
      <c r="C12" s="87"/>
      <c r="D12" s="40"/>
      <c r="E12" s="88"/>
      <c r="F12" s="87"/>
      <c r="G12" s="88"/>
    </row>
    <row r="13" spans="2:7" ht="24" customHeight="1">
      <c r="B13" s="32">
        <v>10000000</v>
      </c>
      <c r="C13" s="32" t="s">
        <v>2</v>
      </c>
      <c r="D13" s="24"/>
      <c r="E13" s="59">
        <f>F13+G13</f>
        <v>20909.224</v>
      </c>
      <c r="F13" s="43">
        <f>F14+F28+F34+F50+F25</f>
        <v>20884.322</v>
      </c>
      <c r="G13" s="44">
        <f>G14+G28+G34+G50</f>
        <v>24.902</v>
      </c>
    </row>
    <row r="14" spans="2:7" ht="37.5" customHeight="1">
      <c r="B14" s="10">
        <v>11000000</v>
      </c>
      <c r="C14" s="10" t="s">
        <v>19</v>
      </c>
      <c r="D14" s="25">
        <v>49945.9</v>
      </c>
      <c r="E14" s="59">
        <f aca="true" t="shared" si="0" ref="E14:E93">F14+G14</f>
        <v>12576.349</v>
      </c>
      <c r="F14" s="45">
        <f>F15+F21</f>
        <v>12576.349</v>
      </c>
      <c r="G14" s="46"/>
    </row>
    <row r="15" spans="2:7" ht="24.75" customHeight="1">
      <c r="B15" s="35">
        <v>11010000</v>
      </c>
      <c r="C15" s="36" t="s">
        <v>51</v>
      </c>
      <c r="D15" s="25"/>
      <c r="E15" s="59">
        <f t="shared" si="0"/>
        <v>12528.842</v>
      </c>
      <c r="F15" s="44">
        <f>F16+F17+F18+F19+F20</f>
        <v>12528.842</v>
      </c>
      <c r="G15" s="46"/>
    </row>
    <row r="16" spans="2:7" ht="57.75" customHeight="1">
      <c r="B16" s="39">
        <v>11010100</v>
      </c>
      <c r="C16" s="10" t="s">
        <v>52</v>
      </c>
      <c r="D16" s="25"/>
      <c r="E16" s="59">
        <f t="shared" si="0"/>
        <v>10745.903</v>
      </c>
      <c r="F16" s="45">
        <v>10745.903</v>
      </c>
      <c r="G16" s="46"/>
    </row>
    <row r="17" spans="2:7" ht="82.5" customHeight="1">
      <c r="B17" s="39">
        <v>11010200</v>
      </c>
      <c r="C17" s="10" t="s">
        <v>53</v>
      </c>
      <c r="D17" s="25"/>
      <c r="E17" s="59">
        <f t="shared" si="0"/>
        <v>487.86</v>
      </c>
      <c r="F17" s="45">
        <v>487.86</v>
      </c>
      <c r="G17" s="46"/>
    </row>
    <row r="18" spans="2:7" ht="56.25" customHeight="1">
      <c r="B18" s="39">
        <v>11010400</v>
      </c>
      <c r="C18" s="10" t="s">
        <v>54</v>
      </c>
      <c r="D18" s="25"/>
      <c r="E18" s="59">
        <f t="shared" si="0"/>
        <v>761.062</v>
      </c>
      <c r="F18" s="45">
        <v>761.062</v>
      </c>
      <c r="G18" s="46"/>
    </row>
    <row r="19" spans="2:7" ht="36.75" customHeight="1">
      <c r="B19" s="39">
        <v>11010500</v>
      </c>
      <c r="C19" s="10" t="s">
        <v>55</v>
      </c>
      <c r="D19" s="25"/>
      <c r="E19" s="59">
        <f t="shared" si="0"/>
        <v>534.017</v>
      </c>
      <c r="F19" s="45">
        <v>534.017</v>
      </c>
      <c r="G19" s="46"/>
    </row>
    <row r="20" spans="2:7" ht="1.5" customHeight="1" hidden="1">
      <c r="B20" s="10"/>
      <c r="C20" s="10"/>
      <c r="D20" s="25"/>
      <c r="E20" s="59"/>
      <c r="F20" s="45"/>
      <c r="G20" s="46"/>
    </row>
    <row r="21" spans="2:7" ht="21.75" customHeight="1">
      <c r="B21" s="26">
        <v>11020000</v>
      </c>
      <c r="C21" s="26" t="s">
        <v>23</v>
      </c>
      <c r="D21" s="27">
        <v>48508.1</v>
      </c>
      <c r="E21" s="59">
        <f t="shared" si="0"/>
        <v>47.507</v>
      </c>
      <c r="F21" s="44">
        <f>F24</f>
        <v>47.507</v>
      </c>
      <c r="G21" s="47"/>
    </row>
    <row r="22" spans="2:7" ht="12.75" customHeight="1" hidden="1">
      <c r="B22" s="10">
        <v>11020000</v>
      </c>
      <c r="C22" s="10" t="s">
        <v>3</v>
      </c>
      <c r="D22" s="25">
        <f>SUM(D23)</f>
        <v>0</v>
      </c>
      <c r="E22" s="59">
        <f t="shared" si="0"/>
        <v>0</v>
      </c>
      <c r="F22" s="48"/>
      <c r="G22" s="49"/>
    </row>
    <row r="23" spans="2:7" ht="21.75" customHeight="1" hidden="1">
      <c r="B23" s="10">
        <v>11020200</v>
      </c>
      <c r="C23" s="10" t="s">
        <v>4</v>
      </c>
      <c r="D23" s="27"/>
      <c r="E23" s="59">
        <f t="shared" si="0"/>
        <v>0</v>
      </c>
      <c r="F23" s="50"/>
      <c r="G23" s="51"/>
    </row>
    <row r="24" spans="2:7" ht="42" customHeight="1">
      <c r="B24" s="10">
        <v>11020200</v>
      </c>
      <c r="C24" s="10" t="s">
        <v>24</v>
      </c>
      <c r="D24" s="27"/>
      <c r="E24" s="59">
        <f t="shared" si="0"/>
        <v>47.507</v>
      </c>
      <c r="F24" s="45">
        <v>47.507</v>
      </c>
      <c r="G24" s="47"/>
    </row>
    <row r="25" spans="2:7" ht="36.75" customHeight="1">
      <c r="B25" s="26">
        <v>13010000</v>
      </c>
      <c r="C25" s="26" t="s">
        <v>70</v>
      </c>
      <c r="D25" s="27"/>
      <c r="E25" s="59">
        <f>F25+G25</f>
        <v>1.898</v>
      </c>
      <c r="F25" s="44">
        <f>F26+F27</f>
        <v>1.898</v>
      </c>
      <c r="G25" s="47"/>
    </row>
    <row r="26" spans="2:7" ht="76.5" customHeight="1">
      <c r="B26" s="10">
        <v>13010200</v>
      </c>
      <c r="C26" s="10" t="s">
        <v>71</v>
      </c>
      <c r="D26" s="27"/>
      <c r="E26" s="59">
        <f>F26+G26</f>
        <v>0.194</v>
      </c>
      <c r="F26" s="45">
        <v>0.194</v>
      </c>
      <c r="G26" s="47"/>
    </row>
    <row r="27" spans="2:7" ht="52.5" customHeight="1">
      <c r="B27" s="10">
        <v>13030100</v>
      </c>
      <c r="C27" s="10" t="s">
        <v>80</v>
      </c>
      <c r="D27" s="27"/>
      <c r="E27" s="59">
        <f>F27+G27</f>
        <v>1.704</v>
      </c>
      <c r="F27" s="45">
        <v>1.704</v>
      </c>
      <c r="G27" s="47"/>
    </row>
    <row r="28" spans="2:7" ht="19.5" customHeight="1">
      <c r="B28" s="26">
        <v>14000000</v>
      </c>
      <c r="C28" s="26" t="s">
        <v>25</v>
      </c>
      <c r="D28" s="25"/>
      <c r="E28" s="59">
        <f t="shared" si="0"/>
        <v>1787.0210000000002</v>
      </c>
      <c r="F28" s="44">
        <f>F33+F31+F29</f>
        <v>1787.0210000000002</v>
      </c>
      <c r="G28" s="46"/>
    </row>
    <row r="29" spans="2:7" ht="19.5" customHeight="1">
      <c r="B29" s="10">
        <v>14020000</v>
      </c>
      <c r="C29" s="10" t="s">
        <v>56</v>
      </c>
      <c r="D29" s="25"/>
      <c r="E29" s="59">
        <f t="shared" si="0"/>
        <v>294.717</v>
      </c>
      <c r="F29" s="48">
        <f>F30</f>
        <v>294.717</v>
      </c>
      <c r="G29" s="52"/>
    </row>
    <row r="30" spans="2:7" ht="19.5" customHeight="1">
      <c r="B30" s="10">
        <v>14021900</v>
      </c>
      <c r="C30" s="10" t="s">
        <v>57</v>
      </c>
      <c r="D30" s="25"/>
      <c r="E30" s="59">
        <f t="shared" si="0"/>
        <v>294.717</v>
      </c>
      <c r="F30" s="48">
        <v>294.717</v>
      </c>
      <c r="G30" s="52"/>
    </row>
    <row r="31" spans="2:7" ht="43.5" customHeight="1">
      <c r="B31" s="10">
        <v>14030000</v>
      </c>
      <c r="C31" s="10" t="s">
        <v>58</v>
      </c>
      <c r="D31" s="25"/>
      <c r="E31" s="59">
        <f t="shared" si="0"/>
        <v>992.948</v>
      </c>
      <c r="F31" s="48">
        <f>F32</f>
        <v>992.948</v>
      </c>
      <c r="G31" s="52"/>
    </row>
    <row r="32" spans="2:7" ht="19.5" customHeight="1">
      <c r="B32" s="10">
        <v>14031900</v>
      </c>
      <c r="C32" s="10" t="s">
        <v>57</v>
      </c>
      <c r="D32" s="25"/>
      <c r="E32" s="59">
        <f t="shared" si="0"/>
        <v>992.948</v>
      </c>
      <c r="F32" s="48">
        <v>992.948</v>
      </c>
      <c r="G32" s="52"/>
    </row>
    <row r="33" spans="2:7" ht="43.5" customHeight="1">
      <c r="B33" s="10">
        <v>14040000</v>
      </c>
      <c r="C33" s="10" t="s">
        <v>26</v>
      </c>
      <c r="D33" s="25"/>
      <c r="E33" s="59">
        <f t="shared" si="0"/>
        <v>499.356</v>
      </c>
      <c r="F33" s="48">
        <v>499.356</v>
      </c>
      <c r="G33" s="52"/>
    </row>
    <row r="34" spans="2:7" ht="19.5" customHeight="1">
      <c r="B34" s="26">
        <v>18000000</v>
      </c>
      <c r="C34" s="26" t="s">
        <v>27</v>
      </c>
      <c r="D34" s="25"/>
      <c r="E34" s="59">
        <f t="shared" si="0"/>
        <v>6519.054</v>
      </c>
      <c r="F34" s="53">
        <f>F35+F46</f>
        <v>6519.054</v>
      </c>
      <c r="G34" s="52"/>
    </row>
    <row r="35" spans="2:7" ht="19.5" customHeight="1">
      <c r="B35" s="10">
        <v>18010000</v>
      </c>
      <c r="C35" s="10" t="s">
        <v>28</v>
      </c>
      <c r="D35" s="25"/>
      <c r="E35" s="59">
        <f t="shared" si="0"/>
        <v>3056.066</v>
      </c>
      <c r="F35" s="48">
        <f>F36+F37+F38+F39+F40+F41+F42+F43+F45+F44</f>
        <v>3056.066</v>
      </c>
      <c r="G35" s="52"/>
    </row>
    <row r="36" spans="2:7" ht="57.75" customHeight="1">
      <c r="B36" s="10">
        <v>18010100</v>
      </c>
      <c r="C36" s="10" t="s">
        <v>29</v>
      </c>
      <c r="D36" s="25"/>
      <c r="E36" s="59">
        <f t="shared" si="0"/>
        <v>11.516</v>
      </c>
      <c r="F36" s="48">
        <v>11.516</v>
      </c>
      <c r="G36" s="52"/>
    </row>
    <row r="37" spans="2:7" ht="54.75" customHeight="1">
      <c r="B37" s="10">
        <v>18010200</v>
      </c>
      <c r="C37" s="10" t="s">
        <v>30</v>
      </c>
      <c r="D37" s="25"/>
      <c r="E37" s="59">
        <f t="shared" si="0"/>
        <v>2.226</v>
      </c>
      <c r="F37" s="48">
        <v>2.226</v>
      </c>
      <c r="G37" s="52"/>
    </row>
    <row r="38" spans="2:7" ht="56.25" customHeight="1">
      <c r="B38" s="10">
        <v>18010300</v>
      </c>
      <c r="C38" s="10" t="s">
        <v>31</v>
      </c>
      <c r="D38" s="25"/>
      <c r="E38" s="59">
        <f t="shared" si="0"/>
        <v>89.436</v>
      </c>
      <c r="F38" s="48">
        <v>89.436</v>
      </c>
      <c r="G38" s="52"/>
    </row>
    <row r="39" spans="2:9" ht="58.5" customHeight="1">
      <c r="B39" s="10">
        <v>18010400</v>
      </c>
      <c r="C39" s="10" t="s">
        <v>32</v>
      </c>
      <c r="D39" s="25"/>
      <c r="E39" s="59">
        <f t="shared" si="0"/>
        <v>335.092</v>
      </c>
      <c r="F39" s="48">
        <v>335.092</v>
      </c>
      <c r="G39" s="52"/>
      <c r="I39" s="34"/>
    </row>
    <row r="40" spans="2:7" ht="19.5" customHeight="1">
      <c r="B40" s="10">
        <v>18010500</v>
      </c>
      <c r="C40" s="10" t="s">
        <v>33</v>
      </c>
      <c r="D40" s="25"/>
      <c r="E40" s="59">
        <f t="shared" si="0"/>
        <v>411.691</v>
      </c>
      <c r="F40" s="48">
        <v>411.691</v>
      </c>
      <c r="G40" s="52"/>
    </row>
    <row r="41" spans="2:7" ht="19.5" customHeight="1">
      <c r="B41" s="10">
        <v>18010600</v>
      </c>
      <c r="C41" s="10" t="s">
        <v>34</v>
      </c>
      <c r="D41" s="25"/>
      <c r="E41" s="59">
        <f t="shared" si="0"/>
        <v>1651.15</v>
      </c>
      <c r="F41" s="48">
        <v>1651.15</v>
      </c>
      <c r="G41" s="52"/>
    </row>
    <row r="42" spans="2:7" ht="19.5" customHeight="1">
      <c r="B42" s="10">
        <v>18010700</v>
      </c>
      <c r="C42" s="10" t="s">
        <v>35</v>
      </c>
      <c r="D42" s="25"/>
      <c r="E42" s="59">
        <f t="shared" si="0"/>
        <v>34.282</v>
      </c>
      <c r="F42" s="48">
        <v>34.282</v>
      </c>
      <c r="G42" s="52"/>
    </row>
    <row r="43" spans="2:7" ht="19.5" customHeight="1">
      <c r="B43" s="10">
        <v>18010900</v>
      </c>
      <c r="C43" s="10" t="s">
        <v>36</v>
      </c>
      <c r="D43" s="25"/>
      <c r="E43" s="59">
        <f t="shared" si="0"/>
        <v>508.173</v>
      </c>
      <c r="F43" s="48">
        <v>508.173</v>
      </c>
      <c r="G43" s="52"/>
    </row>
    <row r="44" spans="2:7" ht="19.5" customHeight="1">
      <c r="B44" s="10">
        <v>18011000</v>
      </c>
      <c r="C44" s="10" t="s">
        <v>81</v>
      </c>
      <c r="D44" s="25"/>
      <c r="E44" s="59">
        <f t="shared" si="0"/>
        <v>0</v>
      </c>
      <c r="F44" s="48"/>
      <c r="G44" s="52"/>
    </row>
    <row r="45" spans="2:7" ht="19.5" customHeight="1">
      <c r="B45" s="10">
        <v>18011100</v>
      </c>
      <c r="C45" s="10" t="s">
        <v>37</v>
      </c>
      <c r="D45" s="25"/>
      <c r="E45" s="59">
        <f t="shared" si="0"/>
        <v>12.5</v>
      </c>
      <c r="F45" s="48">
        <v>12.5</v>
      </c>
      <c r="G45" s="52"/>
    </row>
    <row r="46" spans="2:9" ht="19.5" customHeight="1">
      <c r="B46" s="10">
        <v>18050000</v>
      </c>
      <c r="C46" s="10" t="s">
        <v>38</v>
      </c>
      <c r="D46" s="25"/>
      <c r="E46" s="59">
        <f t="shared" si="0"/>
        <v>3462.988</v>
      </c>
      <c r="F46" s="53">
        <f>F47+F48+F49</f>
        <v>3462.988</v>
      </c>
      <c r="G46" s="52"/>
      <c r="I46" s="34"/>
    </row>
    <row r="47" spans="2:7" ht="19.5" customHeight="1">
      <c r="B47" s="10">
        <v>18050300</v>
      </c>
      <c r="C47" s="10" t="s">
        <v>39</v>
      </c>
      <c r="D47" s="25"/>
      <c r="E47" s="59">
        <f t="shared" si="0"/>
        <v>275.229</v>
      </c>
      <c r="F47" s="48">
        <v>275.229</v>
      </c>
      <c r="G47" s="52"/>
    </row>
    <row r="48" spans="2:7" ht="19.5" customHeight="1">
      <c r="B48" s="10">
        <v>18050400</v>
      </c>
      <c r="C48" s="10" t="s">
        <v>40</v>
      </c>
      <c r="D48" s="25"/>
      <c r="E48" s="59">
        <f t="shared" si="0"/>
        <v>2190.119</v>
      </c>
      <c r="F48" s="48">
        <v>2190.119</v>
      </c>
      <c r="G48" s="52"/>
    </row>
    <row r="49" spans="2:7" ht="75.75" customHeight="1">
      <c r="B49" s="10">
        <v>18050500</v>
      </c>
      <c r="C49" s="10" t="s">
        <v>41</v>
      </c>
      <c r="D49" s="25"/>
      <c r="E49" s="59">
        <f t="shared" si="0"/>
        <v>997.64</v>
      </c>
      <c r="F49" s="48">
        <v>997.64</v>
      </c>
      <c r="G49" s="52"/>
    </row>
    <row r="50" spans="2:7" ht="21.75" customHeight="1">
      <c r="B50" s="10">
        <v>19010000</v>
      </c>
      <c r="C50" s="18" t="s">
        <v>48</v>
      </c>
      <c r="D50" s="25"/>
      <c r="E50" s="59">
        <f t="shared" si="0"/>
        <v>24.902</v>
      </c>
      <c r="F50" s="48"/>
      <c r="G50" s="49">
        <v>24.902</v>
      </c>
    </row>
    <row r="51" spans="2:7" ht="24" customHeight="1">
      <c r="B51" s="26">
        <v>20000000</v>
      </c>
      <c r="C51" s="26" t="s">
        <v>42</v>
      </c>
      <c r="D51" s="25"/>
      <c r="E51" s="59">
        <f>F51+G51</f>
        <v>1339.7930000000001</v>
      </c>
      <c r="F51" s="53">
        <f>F52+F54+F57+F72</f>
        <v>335.196</v>
      </c>
      <c r="G51" s="54">
        <f>G57+G52+G72+G78</f>
        <v>1004.597</v>
      </c>
    </row>
    <row r="52" spans="2:7" ht="19.5" customHeight="1">
      <c r="B52" s="10">
        <v>21000000</v>
      </c>
      <c r="C52" s="10" t="s">
        <v>20</v>
      </c>
      <c r="D52" s="25"/>
      <c r="E52" s="59">
        <f t="shared" si="0"/>
        <v>13.214</v>
      </c>
      <c r="F52" s="48">
        <f>F53</f>
        <v>13.214</v>
      </c>
      <c r="G52" s="46"/>
    </row>
    <row r="53" spans="2:7" ht="40.5" customHeight="1">
      <c r="B53" s="10">
        <v>21010300</v>
      </c>
      <c r="C53" s="10" t="s">
        <v>78</v>
      </c>
      <c r="D53" s="25"/>
      <c r="E53" s="59">
        <f t="shared" si="0"/>
        <v>13.214</v>
      </c>
      <c r="F53" s="48">
        <v>13.214</v>
      </c>
      <c r="G53" s="52"/>
    </row>
    <row r="54" spans="2:7" ht="23.25" customHeight="1">
      <c r="B54" s="10">
        <v>21080000</v>
      </c>
      <c r="C54" s="10" t="s">
        <v>43</v>
      </c>
      <c r="D54" s="25"/>
      <c r="E54" s="59">
        <f t="shared" si="0"/>
        <v>1.5430000000000001</v>
      </c>
      <c r="F54" s="48">
        <f>F55+F56</f>
        <v>1.5430000000000001</v>
      </c>
      <c r="G54" s="52"/>
    </row>
    <row r="55" spans="2:7" ht="25.5" customHeight="1">
      <c r="B55" s="10">
        <v>21081100</v>
      </c>
      <c r="C55" s="10" t="s">
        <v>44</v>
      </c>
      <c r="D55" s="25"/>
      <c r="E55" s="59">
        <f t="shared" si="0"/>
        <v>1.441</v>
      </c>
      <c r="F55" s="48">
        <v>1.441</v>
      </c>
      <c r="G55" s="52"/>
    </row>
    <row r="56" spans="2:7" ht="60" customHeight="1">
      <c r="B56" s="10">
        <v>21081500</v>
      </c>
      <c r="C56" s="10" t="s">
        <v>85</v>
      </c>
      <c r="D56" s="25"/>
      <c r="E56" s="59">
        <f t="shared" si="0"/>
        <v>0.102</v>
      </c>
      <c r="F56" s="48">
        <v>0.102</v>
      </c>
      <c r="G56" s="52"/>
    </row>
    <row r="57" spans="2:7" ht="42.75" customHeight="1">
      <c r="B57" s="10">
        <v>22000000</v>
      </c>
      <c r="C57" s="10" t="s">
        <v>17</v>
      </c>
      <c r="D57" s="25" t="e">
        <f>SUM(D58,#REF!)</f>
        <v>#REF!</v>
      </c>
      <c r="E57" s="59">
        <f t="shared" si="0"/>
        <v>271.497</v>
      </c>
      <c r="F57" s="48">
        <f>F59+F71+F69</f>
        <v>271.497</v>
      </c>
      <c r="G57" s="55"/>
    </row>
    <row r="58" spans="2:7" ht="37.5" hidden="1">
      <c r="B58" s="10">
        <v>22080000</v>
      </c>
      <c r="C58" s="10" t="s">
        <v>5</v>
      </c>
      <c r="D58" s="27"/>
      <c r="E58" s="59">
        <f t="shared" si="0"/>
        <v>0</v>
      </c>
      <c r="F58" s="50"/>
      <c r="G58" s="51"/>
    </row>
    <row r="59" spans="2:7" ht="18.75">
      <c r="B59" s="10">
        <v>22010000</v>
      </c>
      <c r="C59" s="10" t="s">
        <v>21</v>
      </c>
      <c r="D59" s="27"/>
      <c r="E59" s="59">
        <f>F59+G59</f>
        <v>264.00100000000003</v>
      </c>
      <c r="F59" s="50">
        <f>F61+F62+F60</f>
        <v>264.00100000000003</v>
      </c>
      <c r="G59" s="51"/>
    </row>
    <row r="60" spans="2:7" ht="56.25">
      <c r="B60" s="10">
        <v>22010300</v>
      </c>
      <c r="C60" s="38" t="s">
        <v>82</v>
      </c>
      <c r="D60" s="27"/>
      <c r="E60" s="59">
        <f>F60+G60</f>
        <v>69.04</v>
      </c>
      <c r="F60" s="50">
        <v>69.04</v>
      </c>
      <c r="G60" s="51"/>
    </row>
    <row r="61" spans="2:7" ht="25.5" customHeight="1">
      <c r="B61" s="10">
        <v>22012500</v>
      </c>
      <c r="C61" s="10" t="s">
        <v>45</v>
      </c>
      <c r="D61" s="27"/>
      <c r="E61" s="59">
        <f t="shared" si="0"/>
        <v>93.339</v>
      </c>
      <c r="F61" s="50">
        <v>93.339</v>
      </c>
      <c r="G61" s="51"/>
    </row>
    <row r="62" spans="2:7" ht="37.5" customHeight="1">
      <c r="B62" s="10">
        <v>22012600</v>
      </c>
      <c r="C62" s="10" t="s">
        <v>46</v>
      </c>
      <c r="D62" s="27"/>
      <c r="E62" s="59">
        <f t="shared" si="0"/>
        <v>101.622</v>
      </c>
      <c r="F62" s="50">
        <v>101.622</v>
      </c>
      <c r="G62" s="51"/>
    </row>
    <row r="63" spans="2:7" ht="56.25" hidden="1">
      <c r="B63" s="10">
        <v>50100800</v>
      </c>
      <c r="C63" s="10" t="s">
        <v>6</v>
      </c>
      <c r="D63" s="25"/>
      <c r="E63" s="59">
        <f t="shared" si="0"/>
        <v>0</v>
      </c>
      <c r="F63" s="48"/>
      <c r="G63" s="49"/>
    </row>
    <row r="64" spans="2:7" ht="75" hidden="1">
      <c r="B64" s="10"/>
      <c r="C64" s="10" t="s">
        <v>11</v>
      </c>
      <c r="D64" s="27"/>
      <c r="E64" s="59">
        <f t="shared" si="0"/>
        <v>0</v>
      </c>
      <c r="F64" s="56"/>
      <c r="G64" s="47"/>
    </row>
    <row r="65" spans="2:7" ht="37.5" hidden="1">
      <c r="B65" s="10"/>
      <c r="C65" s="10" t="s">
        <v>10</v>
      </c>
      <c r="D65" s="27"/>
      <c r="E65" s="59">
        <f t="shared" si="0"/>
        <v>0</v>
      </c>
      <c r="F65" s="56"/>
      <c r="G65" s="47"/>
    </row>
    <row r="66" spans="2:7" ht="56.25" hidden="1">
      <c r="B66" s="10"/>
      <c r="C66" s="10" t="s">
        <v>8</v>
      </c>
      <c r="D66" s="27"/>
      <c r="E66" s="59">
        <f t="shared" si="0"/>
        <v>0</v>
      </c>
      <c r="F66" s="56"/>
      <c r="G66" s="47"/>
    </row>
    <row r="67" spans="2:7" ht="18.75" hidden="1">
      <c r="B67" s="10"/>
      <c r="C67" s="10" t="s">
        <v>9</v>
      </c>
      <c r="D67" s="27"/>
      <c r="E67" s="59">
        <f t="shared" si="0"/>
        <v>0</v>
      </c>
      <c r="F67" s="56"/>
      <c r="G67" s="47"/>
    </row>
    <row r="68" spans="2:7" ht="18.75" hidden="1">
      <c r="B68" s="10"/>
      <c r="C68" s="10"/>
      <c r="D68" s="27"/>
      <c r="E68" s="59">
        <f t="shared" si="0"/>
        <v>0</v>
      </c>
      <c r="F68" s="56"/>
      <c r="G68" s="47"/>
    </row>
    <row r="69" spans="2:7" ht="56.25">
      <c r="B69" s="35">
        <v>22080000</v>
      </c>
      <c r="C69" s="36" t="s">
        <v>75</v>
      </c>
      <c r="D69" s="28"/>
      <c r="E69" s="59">
        <f>E70</f>
        <v>3.971</v>
      </c>
      <c r="F69" s="69">
        <f>F70</f>
        <v>3.971</v>
      </c>
      <c r="G69" s="51"/>
    </row>
    <row r="70" spans="2:7" ht="60" customHeight="1">
      <c r="B70" s="10">
        <v>22080400</v>
      </c>
      <c r="C70" s="10" t="s">
        <v>69</v>
      </c>
      <c r="D70" s="28"/>
      <c r="E70" s="62">
        <f>F70+G70</f>
        <v>3.971</v>
      </c>
      <c r="F70" s="56">
        <v>3.971</v>
      </c>
      <c r="G70" s="51"/>
    </row>
    <row r="71" spans="2:7" ht="18.75">
      <c r="B71" s="26">
        <v>22090000</v>
      </c>
      <c r="C71" s="26" t="s">
        <v>47</v>
      </c>
      <c r="D71" s="28"/>
      <c r="E71" s="59">
        <f t="shared" si="0"/>
        <v>3.525</v>
      </c>
      <c r="F71" s="43">
        <v>3.525</v>
      </c>
      <c r="G71" s="51"/>
    </row>
    <row r="72" spans="2:7" ht="17.25" customHeight="1">
      <c r="B72" s="10">
        <v>24000000</v>
      </c>
      <c r="C72" s="10" t="s">
        <v>13</v>
      </c>
      <c r="D72" s="29">
        <v>12859.3</v>
      </c>
      <c r="E72" s="59">
        <f>F72+G72</f>
        <v>49.265</v>
      </c>
      <c r="F72" s="44">
        <f>F74</f>
        <v>48.942</v>
      </c>
      <c r="G72" s="46">
        <f>G73+G76</f>
        <v>0.323</v>
      </c>
    </row>
    <row r="73" spans="2:7" ht="25.5" customHeight="1" hidden="1">
      <c r="B73" s="10"/>
      <c r="C73" s="10"/>
      <c r="D73" s="29"/>
      <c r="E73" s="59"/>
      <c r="F73" s="44"/>
      <c r="G73" s="47"/>
    </row>
    <row r="74" spans="2:7" ht="18.75">
      <c r="B74" s="66">
        <v>24060000</v>
      </c>
      <c r="C74" s="67" t="s">
        <v>72</v>
      </c>
      <c r="D74" s="10"/>
      <c r="E74" s="62">
        <f>F74+G74</f>
        <v>48.942</v>
      </c>
      <c r="F74" s="45">
        <f>F75+F77</f>
        <v>48.942</v>
      </c>
      <c r="G74" s="46"/>
    </row>
    <row r="75" spans="2:7" ht="18.75">
      <c r="B75" s="10">
        <v>24060300</v>
      </c>
      <c r="C75" s="10" t="s">
        <v>43</v>
      </c>
      <c r="D75" s="30"/>
      <c r="E75" s="62">
        <f>F75+G75</f>
        <v>48.942</v>
      </c>
      <c r="F75" s="45">
        <v>48.942</v>
      </c>
      <c r="G75" s="46"/>
    </row>
    <row r="76" spans="2:7" ht="59.25" customHeight="1">
      <c r="B76" s="10">
        <v>24062100</v>
      </c>
      <c r="C76" s="10" t="s">
        <v>86</v>
      </c>
      <c r="D76" s="30"/>
      <c r="E76" s="62"/>
      <c r="F76" s="81"/>
      <c r="G76" s="47">
        <v>0.323</v>
      </c>
    </row>
    <row r="77" spans="2:7" ht="173.25" customHeight="1" hidden="1">
      <c r="B77" s="39"/>
      <c r="C77" s="10"/>
      <c r="D77" s="30"/>
      <c r="E77" s="62"/>
      <c r="F77" s="62"/>
      <c r="G77" s="46"/>
    </row>
    <row r="78" spans="2:7" ht="18.75">
      <c r="B78" s="42">
        <v>25000000</v>
      </c>
      <c r="C78" s="41" t="s">
        <v>67</v>
      </c>
      <c r="D78" s="30"/>
      <c r="E78" s="59">
        <f t="shared" si="0"/>
        <v>1004.274</v>
      </c>
      <c r="F78" s="45"/>
      <c r="G78" s="45">
        <v>1004.274</v>
      </c>
    </row>
    <row r="79" spans="2:7" ht="18.75">
      <c r="B79" s="26">
        <v>30000000</v>
      </c>
      <c r="C79" s="26" t="s">
        <v>22</v>
      </c>
      <c r="D79" s="30"/>
      <c r="E79" s="59">
        <f>F79+G79</f>
        <v>283.592</v>
      </c>
      <c r="F79" s="44"/>
      <c r="G79" s="44">
        <f>G80</f>
        <v>283.592</v>
      </c>
    </row>
    <row r="80" spans="2:7" ht="94.5" customHeight="1" thickBot="1">
      <c r="B80" s="78">
        <v>33010100</v>
      </c>
      <c r="C80" s="61" t="s">
        <v>83</v>
      </c>
      <c r="D80" s="30"/>
      <c r="E80" s="62">
        <f>F80+G80</f>
        <v>283.592</v>
      </c>
      <c r="F80" s="64"/>
      <c r="G80" s="65">
        <v>283.592</v>
      </c>
    </row>
    <row r="81" spans="2:7" ht="19.5" thickBot="1">
      <c r="B81" s="79"/>
      <c r="C81" s="33" t="s">
        <v>16</v>
      </c>
      <c r="D81" s="31"/>
      <c r="E81" s="60">
        <f>F81+G81</f>
        <v>22532.609</v>
      </c>
      <c r="F81" s="57">
        <f>F13+F51+F79</f>
        <v>21219.518</v>
      </c>
      <c r="G81" s="58">
        <f>G13+G51+G79</f>
        <v>1313.091</v>
      </c>
    </row>
    <row r="82" spans="2:7" ht="18.75">
      <c r="B82" s="32">
        <v>40000000</v>
      </c>
      <c r="C82" s="32" t="s">
        <v>15</v>
      </c>
      <c r="D82" s="24"/>
      <c r="E82" s="59">
        <f t="shared" si="0"/>
        <v>17097.369000000002</v>
      </c>
      <c r="F82" s="54">
        <f>F83+F84+F86+F88</f>
        <v>17097.369000000002</v>
      </c>
      <c r="G82" s="63"/>
    </row>
    <row r="83" spans="2:7" ht="18.75">
      <c r="B83" s="9">
        <v>41020100</v>
      </c>
      <c r="C83" s="18" t="s">
        <v>63</v>
      </c>
      <c r="D83" s="25"/>
      <c r="E83" s="59">
        <f>F83+G83</f>
        <v>1506.6</v>
      </c>
      <c r="F83" s="45">
        <v>1506.6</v>
      </c>
      <c r="G83" s="46"/>
    </row>
    <row r="84" spans="2:7" ht="18.75">
      <c r="B84" s="26">
        <v>41030000</v>
      </c>
      <c r="C84" s="26" t="s">
        <v>18</v>
      </c>
      <c r="D84" s="29">
        <v>11700</v>
      </c>
      <c r="E84" s="59">
        <f t="shared" si="0"/>
        <v>13495</v>
      </c>
      <c r="F84" s="44">
        <f>F85</f>
        <v>13495</v>
      </c>
      <c r="G84" s="44"/>
    </row>
    <row r="85" spans="2:7" ht="49.5" customHeight="1">
      <c r="B85" s="37">
        <v>41033900</v>
      </c>
      <c r="C85" s="38" t="s">
        <v>64</v>
      </c>
      <c r="D85" s="30"/>
      <c r="E85" s="62">
        <f t="shared" si="0"/>
        <v>13495</v>
      </c>
      <c r="F85" s="45">
        <v>13495</v>
      </c>
      <c r="G85" s="46"/>
    </row>
    <row r="86" spans="2:7" ht="34.5" customHeight="1">
      <c r="B86" s="26">
        <v>41040000</v>
      </c>
      <c r="C86" s="80" t="s">
        <v>73</v>
      </c>
      <c r="D86" s="25"/>
      <c r="E86" s="43">
        <f>E87</f>
        <v>1560</v>
      </c>
      <c r="F86" s="43">
        <f>F87</f>
        <v>633.726</v>
      </c>
      <c r="G86" s="46"/>
    </row>
    <row r="87" spans="2:7" ht="89.25" customHeight="1">
      <c r="B87" s="10">
        <v>41040200</v>
      </c>
      <c r="C87" s="68" t="s">
        <v>74</v>
      </c>
      <c r="D87" s="25"/>
      <c r="E87" s="45">
        <v>1560</v>
      </c>
      <c r="F87" s="45">
        <v>633.726</v>
      </c>
      <c r="G87" s="46"/>
    </row>
    <row r="88" spans="2:7" ht="48" customHeight="1">
      <c r="B88" s="76">
        <v>41050000</v>
      </c>
      <c r="C88" s="76" t="s">
        <v>76</v>
      </c>
      <c r="D88" s="25"/>
      <c r="E88" s="44">
        <f>E89+E90+E91+E92</f>
        <v>1462.043</v>
      </c>
      <c r="F88" s="44">
        <f>F89+F90+F91+F92</f>
        <v>1462.043</v>
      </c>
      <c r="G88" s="46"/>
    </row>
    <row r="89" spans="2:7" ht="48" customHeight="1">
      <c r="B89" s="82">
        <v>41051000</v>
      </c>
      <c r="C89" s="82" t="s">
        <v>87</v>
      </c>
      <c r="D89" s="25"/>
      <c r="E89" s="45">
        <f>F89+G89</f>
        <v>374.755</v>
      </c>
      <c r="F89" s="45">
        <v>374.755</v>
      </c>
      <c r="G89" s="46"/>
    </row>
    <row r="90" spans="2:7" ht="70.5" customHeight="1">
      <c r="B90" s="75">
        <v>41051200</v>
      </c>
      <c r="C90" s="75" t="s">
        <v>77</v>
      </c>
      <c r="D90" s="25"/>
      <c r="E90" s="45">
        <f>F90</f>
        <v>74.997</v>
      </c>
      <c r="F90" s="45">
        <v>74.997</v>
      </c>
      <c r="G90" s="46"/>
    </row>
    <row r="91" spans="2:7" ht="37.5" customHeight="1">
      <c r="B91" s="77">
        <v>41053900</v>
      </c>
      <c r="C91" s="77" t="s">
        <v>79</v>
      </c>
      <c r="D91" s="25"/>
      <c r="E91" s="45">
        <f>F91</f>
        <v>810.691</v>
      </c>
      <c r="F91" s="45">
        <v>810.691</v>
      </c>
      <c r="G91" s="46"/>
    </row>
    <row r="92" spans="2:7" ht="58.5" customHeight="1">
      <c r="B92" s="77">
        <v>41055000</v>
      </c>
      <c r="C92" s="77" t="s">
        <v>88</v>
      </c>
      <c r="D92" s="25"/>
      <c r="E92" s="45">
        <f>F92</f>
        <v>201.6</v>
      </c>
      <c r="F92" s="45">
        <v>201.6</v>
      </c>
      <c r="G92" s="46"/>
    </row>
    <row r="93" spans="2:7" ht="18.75" customHeight="1" thickBot="1">
      <c r="B93" s="70"/>
      <c r="C93" s="71" t="s">
        <v>7</v>
      </c>
      <c r="D93" s="72" t="e">
        <f>SUM(D14,#REF!,#REF!,D84)</f>
        <v>#REF!</v>
      </c>
      <c r="E93" s="73">
        <f t="shared" si="0"/>
        <v>39629.978</v>
      </c>
      <c r="F93" s="74">
        <f>F81+F82</f>
        <v>38316.887</v>
      </c>
      <c r="G93" s="74">
        <f>G81+G82</f>
        <v>1313.091</v>
      </c>
    </row>
    <row r="94" spans="2:7" ht="6.75" customHeight="1">
      <c r="B94" s="21"/>
      <c r="C94" s="22"/>
      <c r="D94" s="23"/>
      <c r="E94" s="23"/>
      <c r="F94" s="23"/>
      <c r="G94" s="23"/>
    </row>
    <row r="95" spans="2:7" ht="16.5" customHeight="1">
      <c r="B95" s="11" t="s">
        <v>89</v>
      </c>
      <c r="C95" s="12"/>
      <c r="D95" s="13"/>
      <c r="E95" s="14"/>
      <c r="F95" s="14"/>
      <c r="G95" s="14"/>
    </row>
    <row r="96" spans="2:7" ht="17.25" customHeight="1">
      <c r="B96" s="14" t="s">
        <v>65</v>
      </c>
      <c r="C96" s="14"/>
      <c r="D96" s="14"/>
      <c r="E96" s="14"/>
      <c r="F96" s="83" t="s">
        <v>90</v>
      </c>
      <c r="G96" s="83"/>
    </row>
    <row r="97" spans="2:7" ht="17.25" customHeight="1">
      <c r="B97" s="15"/>
      <c r="C97" s="16"/>
      <c r="D97" s="17"/>
      <c r="E97" s="14"/>
      <c r="F97" s="14"/>
      <c r="G97" s="14"/>
    </row>
    <row r="98" spans="2:7" ht="14.25">
      <c r="B98" s="6" t="s">
        <v>14</v>
      </c>
      <c r="C98" s="7"/>
      <c r="D98" s="5"/>
      <c r="E98" s="5"/>
      <c r="F98" s="5"/>
      <c r="G98" s="5"/>
    </row>
    <row r="99" spans="2:7" ht="12.75">
      <c r="B99" s="5"/>
      <c r="C99" s="7"/>
      <c r="D99" s="5"/>
      <c r="E99" s="5"/>
      <c r="F99" s="5"/>
      <c r="G99" s="5"/>
    </row>
    <row r="100" spans="2:7" ht="12.75">
      <c r="B100" s="5"/>
      <c r="C100" s="7"/>
      <c r="D100" s="5"/>
      <c r="E100" s="5"/>
      <c r="F100" s="5"/>
      <c r="G100" s="5"/>
    </row>
  </sheetData>
  <sheetProtection/>
  <mergeCells count="9">
    <mergeCell ref="F96:G96"/>
    <mergeCell ref="B5:G5"/>
    <mergeCell ref="B7:G7"/>
    <mergeCell ref="B11:B12"/>
    <mergeCell ref="C11:C12"/>
    <mergeCell ref="E11:E12"/>
    <mergeCell ref="F11:F12"/>
    <mergeCell ref="G11:G12"/>
    <mergeCell ref="B6:G6"/>
  </mergeCells>
  <printOptions/>
  <pageMargins left="0.5511811023622047" right="0.3937007874015748" top="0.7086614173228347" bottom="0.5118110236220472" header="0.5511811023622047" footer="0.5905511811023623"/>
  <pageSetup horizontalDpi="600" verticalDpi="600" orientation="portrait" paperSize="9" scale="67" r:id="rId1"/>
  <rowBreaks count="2" manualBreakCount="2">
    <brk id="37" min="1" max="6" man="1"/>
    <brk id="78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Користувач Windows</cp:lastModifiedBy>
  <cp:lastPrinted>2021-05-05T12:44:39Z</cp:lastPrinted>
  <dcterms:created xsi:type="dcterms:W3CDTF">2000-02-21T08:38:24Z</dcterms:created>
  <dcterms:modified xsi:type="dcterms:W3CDTF">2021-05-05T13:26:46Z</dcterms:modified>
  <cp:category/>
  <cp:version/>
  <cp:contentType/>
  <cp:contentStatus/>
</cp:coreProperties>
</file>