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1-5,1" sheetId="1" r:id="rId1"/>
    <sheet name="5,2" sheetId="2" r:id="rId2"/>
    <sheet name="5,3" sheetId="3" r:id="rId3"/>
    <sheet name="5,4" sheetId="4" r:id="rId4"/>
    <sheet name="5,5" sheetId="5" r:id="rId5"/>
  </sheets>
  <definedNames>
    <definedName name="_GoBack" localSheetId="0">'1-5,1'!$D$44</definedName>
  </definedNames>
  <calcPr calcId="125725"/>
</workbook>
</file>

<file path=xl/calcChain.xml><?xml version="1.0" encoding="utf-8"?>
<calcChain xmlns="http://schemas.openxmlformats.org/spreadsheetml/2006/main">
  <c r="I5" i="4"/>
  <c r="K5"/>
  <c r="J5"/>
  <c r="K49"/>
  <c r="K50"/>
  <c r="K48"/>
  <c r="I49"/>
  <c r="I50"/>
  <c r="I48"/>
  <c r="K44"/>
  <c r="K45"/>
  <c r="K43"/>
  <c r="I44"/>
  <c r="I45"/>
  <c r="I43"/>
  <c r="K38"/>
  <c r="K39"/>
  <c r="K40"/>
  <c r="K37"/>
  <c r="I38"/>
  <c r="I39"/>
  <c r="I40"/>
  <c r="I37"/>
  <c r="K22"/>
  <c r="I22"/>
  <c r="K20"/>
  <c r="I20"/>
  <c r="K18"/>
  <c r="I18"/>
  <c r="K12"/>
  <c r="K13"/>
  <c r="K14"/>
  <c r="K15"/>
  <c r="K16"/>
  <c r="K11"/>
  <c r="I12"/>
  <c r="I13"/>
  <c r="I14"/>
  <c r="I15"/>
  <c r="I16"/>
  <c r="I11"/>
  <c r="K8"/>
  <c r="I8"/>
  <c r="E55"/>
  <c r="E54"/>
  <c r="E53"/>
  <c r="E50"/>
  <c r="E49"/>
  <c r="E48"/>
  <c r="E45"/>
  <c r="E44"/>
  <c r="E43"/>
  <c r="E40"/>
  <c r="E39"/>
  <c r="E38"/>
  <c r="E37"/>
  <c r="C37"/>
  <c r="E16"/>
  <c r="E15"/>
  <c r="E14"/>
  <c r="E13"/>
  <c r="E12"/>
  <c r="J45" i="3"/>
  <c r="M33" i="1"/>
  <c r="M31"/>
  <c r="F28"/>
  <c r="D28"/>
  <c r="J59" i="4"/>
  <c r="J60"/>
  <c r="J61"/>
  <c r="J63"/>
  <c r="J64"/>
  <c r="J66"/>
  <c r="J68"/>
  <c r="J58"/>
  <c r="H68"/>
  <c r="H66"/>
  <c r="H64"/>
  <c r="H63"/>
  <c r="H61"/>
  <c r="H60"/>
  <c r="H59"/>
  <c r="H58"/>
  <c r="E68"/>
  <c r="E66"/>
  <c r="E64"/>
  <c r="E63"/>
  <c r="E61"/>
  <c r="E60"/>
  <c r="E59"/>
  <c r="E58"/>
  <c r="H55"/>
  <c r="H54"/>
  <c r="H53"/>
  <c r="H50"/>
  <c r="H49"/>
  <c r="H48"/>
  <c r="H45"/>
  <c r="H44"/>
  <c r="H43"/>
  <c r="H40"/>
  <c r="H39"/>
  <c r="H38"/>
  <c r="H37"/>
  <c r="J27"/>
  <c r="K27"/>
  <c r="J29"/>
  <c r="K29"/>
  <c r="J31"/>
  <c r="K31"/>
  <c r="J33"/>
  <c r="K33"/>
  <c r="K26"/>
  <c r="J26"/>
  <c r="H16"/>
  <c r="H15"/>
  <c r="H14"/>
  <c r="H13"/>
  <c r="H12"/>
  <c r="F59" i="3"/>
  <c r="I59"/>
  <c r="F60"/>
  <c r="I60"/>
  <c r="I49"/>
  <c r="I50"/>
  <c r="I48"/>
  <c r="J49"/>
  <c r="F49"/>
  <c r="F50"/>
  <c r="F48"/>
  <c r="F38"/>
  <c r="F39"/>
  <c r="F40"/>
  <c r="F37"/>
  <c r="M28" i="1"/>
  <c r="J28"/>
  <c r="G28"/>
  <c r="H28"/>
  <c r="I28"/>
  <c r="E28"/>
  <c r="G7" i="5"/>
  <c r="K59" i="3"/>
  <c r="L59" s="1"/>
  <c r="K60"/>
  <c r="L60" s="1"/>
  <c r="K61"/>
  <c r="L61" s="1"/>
  <c r="K63"/>
  <c r="L63" s="1"/>
  <c r="K64"/>
  <c r="L64" s="1"/>
  <c r="K66"/>
  <c r="L66" s="1"/>
  <c r="K68"/>
  <c r="L68" s="1"/>
  <c r="K58"/>
  <c r="L58" s="1"/>
  <c r="I63"/>
  <c r="I64"/>
  <c r="I66"/>
  <c r="I68"/>
  <c r="I61"/>
  <c r="I58"/>
  <c r="F61"/>
  <c r="F63"/>
  <c r="F64"/>
  <c r="F68"/>
  <c r="F58"/>
  <c r="J38"/>
  <c r="K38"/>
  <c r="J39"/>
  <c r="K39"/>
  <c r="J40"/>
  <c r="K40"/>
  <c r="J43"/>
  <c r="K43"/>
  <c r="J44"/>
  <c r="K44"/>
  <c r="K45"/>
  <c r="J48"/>
  <c r="K48"/>
  <c r="K49"/>
  <c r="J50"/>
  <c r="K50"/>
  <c r="J53"/>
  <c r="K53"/>
  <c r="J54"/>
  <c r="K54"/>
  <c r="J55"/>
  <c r="K55"/>
  <c r="K37"/>
  <c r="J37"/>
  <c r="I38"/>
  <c r="I39"/>
  <c r="I40"/>
  <c r="L40" s="1"/>
  <c r="I43"/>
  <c r="I44"/>
  <c r="I45"/>
  <c r="I53"/>
  <c r="I54"/>
  <c r="I55"/>
  <c r="I37"/>
  <c r="F43"/>
  <c r="F44"/>
  <c r="F45"/>
  <c r="F53"/>
  <c r="F54"/>
  <c r="F55"/>
  <c r="I9"/>
  <c r="I10"/>
  <c r="I11"/>
  <c r="I12"/>
  <c r="I8"/>
  <c r="F9" i="2"/>
  <c r="F14"/>
  <c r="L37" i="3" l="1"/>
  <c r="K58" i="4"/>
  <c r="K60"/>
  <c r="K63"/>
  <c r="K66"/>
  <c r="K59"/>
  <c r="K61"/>
  <c r="K64"/>
  <c r="K68"/>
  <c r="L53" i="3"/>
  <c r="L54"/>
  <c r="L55"/>
  <c r="L50"/>
  <c r="L49"/>
  <c r="L48"/>
  <c r="L45"/>
  <c r="L44"/>
  <c r="L43"/>
  <c r="L39"/>
  <c r="L38"/>
</calcChain>
</file>

<file path=xl/sharedStrings.xml><?xml version="1.0" encoding="utf-8"?>
<sst xmlns="http://schemas.openxmlformats.org/spreadsheetml/2006/main" count="420" uniqueCount="173">
  <si>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</si>
  <si>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</si>
  <si>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</si>
  <si>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позашкільної роботи з дітьми______________________________________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</si>
  <si>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</si>
  <si>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</si>
  <si>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</si>
  <si>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</si>
  <si>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</si>
  <si>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</si>
  <si>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</si>
  <si>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</si>
  <si>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</si>
  <si>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</si>
  <si>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</si>
  <si>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</si>
  <si>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</si>
  <si>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</si>
  <si>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</si>
  <si>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</si>
  <si>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r>
      <t>3. __</t>
    </r>
    <r>
      <rPr>
        <u/>
        <sz val="12"/>
        <color theme="1"/>
        <rFont val="Times New Roman"/>
        <family val="1"/>
        <charset val="204"/>
      </rPr>
      <t>0611090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0960</t>
    </r>
    <r>
      <rPr>
        <sz val="12"/>
        <color theme="1"/>
        <rFont val="Times New Roman"/>
        <family val="1"/>
        <charset val="204"/>
      </rPr>
      <t>____</t>
    </r>
    <r>
      <rPr>
        <u/>
        <sz val="12"/>
        <color theme="1"/>
        <rFont val="Times New Roman"/>
        <family val="1"/>
        <charset val="204"/>
      </rPr>
      <t xml:space="preserve">Надання позашкільної освіти позашкільними закладами освіти, заходи із   </t>
    </r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</si>
  <si>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</si>
  <si>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</si>
  <si>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</si>
  <si>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</si>
  <si>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</si>
  <si>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</si>
  <si>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</si>
  <si>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</si>
  <si>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 надходження коштів в кінці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</si>
  <si>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</si>
  <si>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</si>
  <si>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</si>
  <si>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</si>
  <si>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</si>
  <si>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</si>
  <si>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</si>
  <si>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</si>
  <si>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</si>
  <si>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</si>
  <si>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 xml:space="preserve">Пояснення причин відхилення фактичних обсягів надходжень від планових:заплановано на звітній рік  з урахуванням залишку коштів на кінець 2017 року, через що відбулось відхилення між надходження за  звітний рік та планом на 2018 рік. 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</si>
  <si>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</si>
  <si>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</si>
  <si>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</si>
  <si>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</si>
  <si>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</si>
  <si>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</si>
  <si>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</si>
  <si>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адмінперсоналу, за умови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</si>
  <si>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</si>
  <si>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</si>
  <si>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</si>
  <si>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</si>
  <si>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закладів-всього (за напрямами діяльності гуртків та місцем розташування):</t>
  </si>
  <si>
    <t>продукту </t>
  </si>
  <si>
    <t>середньорічна кількість дітей, які отримують позашкільну освіту</t>
  </si>
  <si>
    <t>ефективності </t>
  </si>
  <si>
    <t>витрати на 1 дитину, яка отримає позашкільну освіту</t>
  </si>
  <si>
    <t>якості</t>
  </si>
  <si>
    <t>відсоток дітей(хлопців/дівчат), охоплених позашкільною освітою, за напрямами діяльності гуртків, віком, місцем проживання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</si>
  <si>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</si>
  <si>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</si>
  <si>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</si>
  <si>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  4.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</si>
  <si>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</si>
  <si>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</si>
  <si>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</si>
  <si>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</si>
  <si>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</si>
  <si>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</si>
  <si>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</si>
  <si>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</si>
  <si>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</si>
  <si>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</si>
  <si>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</si>
  <si>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</si>
  <si>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</si>
  <si>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</si>
  <si>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</si>
  <si>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</si>
  <si>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</si>
  <si>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</si>
  <si>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</si>
  <si>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</si>
  <si>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</si>
  <si>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</si>
  <si>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</si>
  <si>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</si>
  <si>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</si>
  <si>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</si>
  <si>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</si>
  <si>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</si>
  <si>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</si>
  <si>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</si>
  <si>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</si>
  <si>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</si>
  <si>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</si>
  <si>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</si>
  <si>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</si>
  <si>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</si>
  <si>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</si>
  <si>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</si>
  <si>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</si>
  <si>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</si>
  <si>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</si>
  <si>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</si>
  <si>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</si>
  <si>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</si>
  <si>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надання  рівних можливостей дівчатам  та хлопцям в сфері отримання позашкільної освіти ________</t>
    </r>
    <r>
      <rPr>
        <sz val="12"/>
        <color theme="1"/>
        <rFont val="Times New Roman"/>
        <family val="1"/>
        <charset val="204"/>
      </rPr>
      <t>__________________________________________________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</si>
  <si>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</si>
  <si>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r>
      <t>Головний бухгалтер</t>
    </r>
    <r>
      <rPr>
        <sz val="12"/>
        <color theme="1"/>
        <rFont val="Times New Roman"/>
        <family val="1"/>
        <charset val="204"/>
      </rPr>
      <t> </t>
    </r>
  </si>
  <si>
    <t xml:space="preserve">5.1 "Виконання бюджетної програми за напрямами використання бюджетних коштів":                                        </t>
  </si>
  <si>
    <t xml:space="preserve"> (тис. грн.) </t>
  </si>
  <si>
    <t xml:space="preserve">Відхилення 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</si>
  <si>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 ____Відділ освіти молоді та спорту виконавчого комітету Баштанської  міської  ради_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</si>
  <si>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</t>
    </r>
    <r>
      <rPr>
        <u/>
        <sz val="12"/>
        <color theme="1"/>
        <rFont val="Times New Roman"/>
        <family val="1"/>
        <charset val="204"/>
      </rPr>
      <t>__Відділ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___</t>
    </r>
  </si>
  <si>
    <t>Залучення та забезпечення 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</si>
  <si>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</t>
  </si>
  <si>
    <t>ЗЗабезпечення збереження  енергоресурсів</t>
  </si>
  <si>
    <t>1.3 </t>
  </si>
  <si>
    <t>Проведення капітального  ремонту  приміщень та інших обєктів</t>
  </si>
  <si>
    <t>Пояснення причин відхилення касових видатків (наданих кредитів) за напрямом використання бюджетних коштів від планового показника:  заплановані роботи в  2018 році не проводилися.</t>
  </si>
  <si>
    <t>1.4</t>
  </si>
  <si>
    <t>Придбання   обладнання   і предметів довгострокового користування</t>
  </si>
  <si>
    <t>Пояснення причин відхилення касових видатків (наданих кредитів) за напрямом використання бюджетних коштів від планового показника:  економія відсутня</t>
  </si>
  <si>
    <t>Пояснення причин наявності залишку надходжень спеціального фонду,інших надходжень, на кінець року , а саме благодійної допомоги</t>
  </si>
  <si>
    <t>затрат</t>
  </si>
  <si>
    <t>Обсяги  видатків  на придбання предметів довгострокового користування (в розрізі їх  видів)</t>
  </si>
  <si>
    <t>побутова  техніка</t>
  </si>
  <si>
    <t>продукту</t>
  </si>
  <si>
    <t>кількість одиниць  придбаного обладанання</t>
  </si>
  <si>
    <t>ефективності</t>
  </si>
  <si>
    <t>Середні  витрати на придбання одиниці  обладанання</t>
  </si>
  <si>
    <t>Рівень оновлення матеріально-технічної  бази  у порівняні з  минулим  роком</t>
  </si>
  <si>
    <t>Забезпечення збереження  енергоресурсів</t>
  </si>
  <si>
    <t>Обсяг видатків на  оплату енергоносіїв  та  комунальних  послуг -всього  з них</t>
  </si>
  <si>
    <t>-водопостачання та водовідведення</t>
  </si>
  <si>
    <t>-електроенергія</t>
  </si>
  <si>
    <t>-природний газ</t>
  </si>
  <si>
    <t>Обсяг споживання енергоресурсів , натуральні одиниці - всього</t>
  </si>
  <si>
    <t>Середнє споживання комунальних  послуг  та енергоносіїв в т.ч.</t>
  </si>
  <si>
    <t>Річна  економія витрачання енергоресурсів в натуральному  виразі в т..ч.</t>
  </si>
  <si>
    <t>-водопостачаня та водовідведення</t>
  </si>
  <si>
    <t xml:space="preserve"> </t>
  </si>
  <si>
    <t>Затрат</t>
  </si>
  <si>
    <t>Обсяг видатків на проведення капітального ремонту приміщень  у розрізі їх видів</t>
  </si>
  <si>
    <t>капітальний ремонт  приміщень</t>
  </si>
  <si>
    <t>площа  яка  потребує капітального ремонту</t>
  </si>
  <si>
    <t>Продукту</t>
  </si>
  <si>
    <t>Кількість установ в яких планується проведення капітального ремонту</t>
  </si>
  <si>
    <t>Площа  на  якій  планується проведення капітального ремонту приміщень</t>
  </si>
  <si>
    <t>Ефективності</t>
  </si>
  <si>
    <t>Середні витрати на продедення  капітального ремонту  приміщень</t>
  </si>
  <si>
    <t>Якості</t>
  </si>
  <si>
    <t>% площі на якій планується  проведення капітального ремонту до площі  що  потребує капітального ремонту</t>
  </si>
  <si>
    <t>Економія кошітв виникла в зв"язку з перенесенням термінів виконання робіт капітального ремонту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</si>
  <si>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липня 2017 року  </t>
  </si>
  <si>
    <t>_________                                           Н.М.Костіна</t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</si>
  <si>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</si>
  <si>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майже не відбулося змін .</t>
  </si>
  <si>
    <t>Пояснення щодо динаміки результативних показників за відповідним напрямом використання бюджетних коштів: </t>
  </si>
  <si>
    <t>Пояснення щодо причин відхилення фактичних надходжень від планового показника відсутні</t>
  </si>
  <si>
    <t xml:space="preserve">за 2020 рік 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</si>
  <si>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економне витрачання  затверджених асигнувань на комунальні видатки  на 2020рік.</t>
  </si>
  <si>
    <t>Пояснення причин відхилення касових видатків (наданих кредитів) за напрямом використання бюджетних коштів від планового показника: за рахунок загального фонду відхилення склалися по заробітній платі з нарахуванням за рахунок вакантних посад, по іншим видаткам-економне витрачання від затверджених асигнувань на 2020рік.</t>
  </si>
  <si>
    <t>Пояснення щодо розбіжностей між фактичними та плановими результативними показниками: розбіжність пояснюэться зменшенням вихованців БДЮТ</t>
  </si>
  <si>
    <t xml:space="preserve">Пояснення щодо розбіжностей між фактичними та плановими результативними показниками: збільшення середніх витрат на 1 дитину, за рахунок зменшення фактичної кількості дітей  від планових показників </t>
  </si>
  <si>
    <t>Пояснення щодо розбіжностей між фактичними та плановими результативними показниками: розбіжність пояснюється зменшенням кількості вихованців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</si>
  <si>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економне витрачання від затверджених асигнувань на комунальні видатки  на 2020 рік.та введення карантиних заходів протягом року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</si>
  <si>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щодо  підвищенням заробітної плати </t>
  </si>
  <si>
    <t>Пояснення щодо причин відхилення касових видатків (наданих кредитів) від планового показника: за рахунок загального фонду відхилення склалися по заробітній платі з нарахуванням за рахунок вакантних посад, по комунальним послугам - економне витрачанням енергоносіїв, по іншим видаткам-економне витрачання від затверджених асигнувань на 2020 рік.</t>
  </si>
  <si>
    <t>01лютого 2021 року</t>
  </si>
  <si>
    <t xml:space="preserve">Пояснення щодо динаміки результативних показників за відповідним напрямом використання бюджетних коштів:економія в порівняні з минулим роком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</si>
</sst>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0.00"/>
    <numFmt numFmtId="166" formatCode="#0.00000"/>
    <numFmt numFmtId="167" formatCode="#0.000000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0" fillId="0" borderId="0" xfId="0" applyBorder="1"/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1" xfId="0" applyBorder="1"/>
    <xf numFmtId="0" fontId="0" fillId="0" borderId="14" xfId="0" applyBorder="1"/>
    <xf numFmtId="0" fontId="16" fillId="0" borderId="14" xfId="0" applyFont="1" applyBorder="1" applyAlignment="1">
      <alignment vertical="top" wrapText="1"/>
    </xf>
    <xf numFmtId="0" fontId="12" fillId="0" borderId="14" xfId="0" applyFont="1" applyBorder="1"/>
    <xf numFmtId="0" fontId="1" fillId="0" borderId="0" xfId="0" applyFont="1"/>
    <xf numFmtId="0" fontId="17" fillId="0" borderId="20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7" fillId="0" borderId="16" xfId="0" applyNumberFormat="1" applyFont="1" applyBorder="1" applyAlignment="1">
      <alignment vertical="top" wrapText="1"/>
    </xf>
    <xf numFmtId="165" fontId="13" fillId="0" borderId="0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0" fontId="5" fillId="0" borderId="14" xfId="0" applyFont="1" applyBorder="1"/>
    <xf numFmtId="0" fontId="5" fillId="0" borderId="0" xfId="0" applyFont="1"/>
    <xf numFmtId="165" fontId="18" fillId="0" borderId="18" xfId="0" applyNumberFormat="1" applyFont="1" applyBorder="1" applyAlignment="1">
      <alignment vertical="center" wrapText="1"/>
    </xf>
    <xf numFmtId="165" fontId="17" fillId="0" borderId="18" xfId="0" applyNumberFormat="1" applyFont="1" applyBorder="1" applyAlignment="1">
      <alignment vertical="center" wrapText="1"/>
    </xf>
    <xf numFmtId="165" fontId="18" fillId="0" borderId="14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0" fontId="5" fillId="0" borderId="21" xfId="0" applyFont="1" applyBorder="1"/>
    <xf numFmtId="0" fontId="18" fillId="0" borderId="22" xfId="0" applyNumberFormat="1" applyFont="1" applyBorder="1" applyAlignment="1">
      <alignment vertical="top" wrapText="1"/>
    </xf>
    <xf numFmtId="165" fontId="18" fillId="0" borderId="21" xfId="0" applyNumberFormat="1" applyFont="1" applyBorder="1" applyAlignment="1">
      <alignment vertical="center" wrapText="1"/>
    </xf>
    <xf numFmtId="49" fontId="17" fillId="0" borderId="22" xfId="0" applyNumberFormat="1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49" fontId="17" fillId="0" borderId="1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" fillId="0" borderId="14" xfId="0" applyFont="1" applyBorder="1"/>
    <xf numFmtId="0" fontId="17" fillId="0" borderId="0" xfId="0" applyNumberFormat="1" applyFont="1" applyBorder="1" applyAlignment="1">
      <alignment vertical="top" wrapText="1"/>
    </xf>
    <xf numFmtId="0" fontId="17" fillId="0" borderId="14" xfId="0" applyNumberFormat="1" applyFont="1" applyBorder="1" applyAlignment="1">
      <alignment vertical="top" wrapText="1"/>
    </xf>
    <xf numFmtId="0" fontId="18" fillId="0" borderId="14" xfId="0" applyNumberFormat="1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166" fontId="18" fillId="0" borderId="14" xfId="0" applyNumberFormat="1" applyFont="1" applyBorder="1" applyAlignment="1">
      <alignment vertical="center" wrapText="1"/>
    </xf>
    <xf numFmtId="167" fontId="18" fillId="0" borderId="14" xfId="0" applyNumberFormat="1" applyFont="1" applyBorder="1" applyAlignment="1">
      <alignment vertical="center" wrapText="1"/>
    </xf>
    <xf numFmtId="167" fontId="17" fillId="0" borderId="16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7" fillId="0" borderId="16" xfId="0" applyNumberFormat="1" applyFont="1" applyBorder="1" applyAlignment="1">
      <alignment horizontal="center" vertical="top" wrapText="1"/>
    </xf>
    <xf numFmtId="0" fontId="17" fillId="0" borderId="18" xfId="0" applyNumberFormat="1" applyFont="1" applyBorder="1" applyAlignment="1">
      <alignment horizontal="center" vertical="top" wrapText="1"/>
    </xf>
    <xf numFmtId="0" fontId="17" fillId="0" borderId="1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opLeftCell="A22" workbookViewId="0">
      <selection activeCell="B29" sqref="B29:M29"/>
    </sheetView>
  </sheetViews>
  <sheetFormatPr defaultRowHeight="15"/>
  <cols>
    <col min="1" max="1" width="3.85546875" customWidth="1"/>
    <col min="2" max="2" width="4" customWidth="1"/>
    <col min="3" max="3" width="38.28515625" customWidth="1"/>
    <col min="12" max="12" width="2.5703125" customWidth="1"/>
  </cols>
  <sheetData>
    <row r="1" spans="1:14" ht="17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4"/>
    </row>
    <row r="2" spans="1:14" ht="8.2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6"/>
      <c r="L2" s="76"/>
      <c r="M2" s="76"/>
      <c r="N2" s="76"/>
    </row>
    <row r="3" spans="1:14" hidden="1"/>
    <row r="4" spans="1:14" hidden="1"/>
    <row r="5" spans="1:14" ht="17.2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6.5" customHeight="1">
      <c r="A6" s="70" t="s">
        <v>162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" hidden="1" customHeight="1">
      <c r="A7" s="3"/>
    </row>
    <row r="8" spans="1:14" hidden="1">
      <c r="A8" s="3"/>
    </row>
    <row r="9" spans="1:14" ht="17.45" customHeight="1">
      <c r="A9" s="72" t="s">
        <v>114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5"/>
      <c r="M9" s="5"/>
    </row>
    <row r="10" spans="1:14" ht="14.45" customHeight="1">
      <c r="A10" s="74" t="s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5"/>
      <c r="M10" s="5"/>
    </row>
    <row r="11" spans="1:14" ht="14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5"/>
      <c r="M11" s="5"/>
    </row>
    <row r="12" spans="1:14" ht="16.149999999999999" customHeight="1">
      <c r="A12" s="72" t="s">
        <v>115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5"/>
      <c r="M12" s="5"/>
    </row>
    <row r="13" spans="1:14" ht="12" customHeight="1">
      <c r="A13" s="74" t="s">
        <v>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"/>
      <c r="M13" s="5"/>
    </row>
    <row r="14" spans="1:14" ht="0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5"/>
      <c r="M14" s="5"/>
    </row>
    <row r="15" spans="1:14" ht="21" customHeight="1">
      <c r="A15" s="69" t="s">
        <v>20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6.149999999999999" customHeight="1">
      <c r="A16" s="69" t="s">
        <v>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4.45" customHeight="1">
      <c r="A17" s="71" t="s">
        <v>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5"/>
      <c r="M17" s="5"/>
    </row>
    <row r="18" spans="1:14" ht="0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5"/>
      <c r="M18" s="5"/>
    </row>
    <row r="19" spans="1:14" ht="15.6" customHeight="1">
      <c r="A19" s="72" t="s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5"/>
      <c r="M19" s="5"/>
    </row>
    <row r="20" spans="1:14" ht="16.149999999999999" customHeight="1">
      <c r="A20" s="73" t="s">
        <v>116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hidden="1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5"/>
      <c r="M21" s="5"/>
    </row>
    <row r="22" spans="1:14" ht="12.75" customHeight="1">
      <c r="A22" s="72" t="s">
        <v>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5"/>
      <c r="M22" s="5"/>
    </row>
    <row r="23" spans="1:14" ht="12.75" hidden="1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5"/>
      <c r="M23" s="5"/>
    </row>
    <row r="24" spans="1:14" ht="16.149999999999999" customHeight="1">
      <c r="A24" s="69" t="s">
        <v>111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6.149999999999999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77" t="s">
        <v>112</v>
      </c>
      <c r="L25" s="77"/>
      <c r="M25" s="77"/>
      <c r="N25" s="6"/>
    </row>
    <row r="26" spans="1:14" ht="15.75">
      <c r="A26" s="5"/>
      <c r="B26" s="78" t="s">
        <v>7</v>
      </c>
      <c r="C26" s="78" t="s">
        <v>8</v>
      </c>
      <c r="D26" s="78" t="s">
        <v>9</v>
      </c>
      <c r="E26" s="78"/>
      <c r="F26" s="78"/>
      <c r="G26" s="78" t="s">
        <v>10</v>
      </c>
      <c r="H26" s="78"/>
      <c r="I26" s="78"/>
      <c r="J26" s="78" t="s">
        <v>11</v>
      </c>
      <c r="K26" s="78"/>
      <c r="L26" s="78"/>
      <c r="M26" s="78"/>
    </row>
    <row r="27" spans="1:14" ht="25.5">
      <c r="A27" s="5"/>
      <c r="B27" s="78"/>
      <c r="C27" s="78"/>
      <c r="D27" s="13" t="s">
        <v>12</v>
      </c>
      <c r="E27" s="13" t="s">
        <v>13</v>
      </c>
      <c r="F27" s="13" t="s">
        <v>14</v>
      </c>
      <c r="G27" s="13" t="s">
        <v>12</v>
      </c>
      <c r="H27" s="13" t="s">
        <v>13</v>
      </c>
      <c r="I27" s="13" t="s">
        <v>14</v>
      </c>
      <c r="J27" s="13" t="s">
        <v>12</v>
      </c>
      <c r="K27" s="78" t="s">
        <v>13</v>
      </c>
      <c r="L27" s="78"/>
      <c r="M27" s="13" t="s">
        <v>14</v>
      </c>
    </row>
    <row r="28" spans="1:14" ht="22.9" customHeight="1">
      <c r="A28" s="5"/>
      <c r="B28" s="13" t="s">
        <v>15</v>
      </c>
      <c r="C28" s="14" t="s">
        <v>16</v>
      </c>
      <c r="D28" s="13">
        <f>D31+D33+D35+D37</f>
        <v>3665.4059999999999</v>
      </c>
      <c r="E28" s="24">
        <f t="shared" ref="E28:I28" si="0">E31+E33+E35+E37</f>
        <v>0</v>
      </c>
      <c r="F28" s="24">
        <f t="shared" si="0"/>
        <v>3665.4059999999999</v>
      </c>
      <c r="G28" s="24">
        <f>G31+G33+G35+G37</f>
        <v>3234.9949999999999</v>
      </c>
      <c r="H28" s="24">
        <f t="shared" si="0"/>
        <v>0</v>
      </c>
      <c r="I28" s="24">
        <f t="shared" si="0"/>
        <v>3234.9949999999999</v>
      </c>
      <c r="J28" s="24">
        <f>J31+J33+J35+J37</f>
        <v>-430.40899999999999</v>
      </c>
      <c r="K28" s="78">
        <v>-2E-3</v>
      </c>
      <c r="L28" s="78"/>
      <c r="M28" s="24">
        <f>M31+M33+M35+M37</f>
        <v>-430.40899999999999</v>
      </c>
    </row>
    <row r="29" spans="1:14" ht="39.6" customHeight="1">
      <c r="A29" s="5"/>
      <c r="B29" s="78" t="s">
        <v>170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4" ht="15.75">
      <c r="A30" s="5"/>
      <c r="B30" s="14" t="s">
        <v>17</v>
      </c>
      <c r="C30" s="15" t="s">
        <v>18</v>
      </c>
      <c r="D30" s="13" t="s">
        <v>17</v>
      </c>
      <c r="E30" s="13" t="s">
        <v>17</v>
      </c>
      <c r="F30" s="13" t="s">
        <v>17</v>
      </c>
      <c r="G30" s="13" t="s">
        <v>17</v>
      </c>
      <c r="H30" s="13" t="s">
        <v>17</v>
      </c>
      <c r="I30" s="13" t="s">
        <v>17</v>
      </c>
      <c r="J30" s="13" t="s">
        <v>17</v>
      </c>
      <c r="K30" s="78" t="s">
        <v>17</v>
      </c>
      <c r="L30" s="78"/>
      <c r="M30" s="13" t="s">
        <v>17</v>
      </c>
    </row>
    <row r="31" spans="1:14" ht="40.15" customHeight="1">
      <c r="A31" s="5"/>
      <c r="B31" s="13" t="s">
        <v>19</v>
      </c>
      <c r="C31" s="22" t="s">
        <v>117</v>
      </c>
      <c r="D31" s="21">
        <v>3407.4780000000001</v>
      </c>
      <c r="E31" s="21">
        <v>0</v>
      </c>
      <c r="F31" s="21">
        <v>3407.4780000000001</v>
      </c>
      <c r="G31" s="21">
        <v>3027.5259999999998</v>
      </c>
      <c r="H31" s="21">
        <v>0</v>
      </c>
      <c r="I31" s="21">
        <v>3027.5259999999998</v>
      </c>
      <c r="J31" s="21">
        <v>-379.95100000000002</v>
      </c>
      <c r="K31" s="79">
        <v>0</v>
      </c>
      <c r="L31" s="80"/>
      <c r="M31" s="21">
        <f>J31</f>
        <v>-379.95100000000002</v>
      </c>
    </row>
    <row r="32" spans="1:14" ht="39" customHeight="1">
      <c r="A32" s="5"/>
      <c r="B32" s="78" t="s">
        <v>164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21" t="s">
        <v>27</v>
      </c>
      <c r="C33" s="22" t="s">
        <v>118</v>
      </c>
      <c r="D33" s="21">
        <v>257.928</v>
      </c>
      <c r="E33" s="21">
        <v>0</v>
      </c>
      <c r="F33" s="21">
        <v>257.928</v>
      </c>
      <c r="G33" s="21">
        <v>207.46899999999999</v>
      </c>
      <c r="H33" s="21">
        <v>0</v>
      </c>
      <c r="I33" s="21">
        <v>207.46899999999999</v>
      </c>
      <c r="J33" s="21">
        <v>-50.457999999999998</v>
      </c>
      <c r="K33" s="79">
        <v>0</v>
      </c>
      <c r="L33" s="80"/>
      <c r="M33" s="21">
        <f>J33</f>
        <v>-50.457999999999998</v>
      </c>
    </row>
    <row r="34" spans="2:13" ht="24.75" customHeight="1">
      <c r="B34" s="78" t="s">
        <v>163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 ht="25.5" hidden="1">
      <c r="B35" s="21" t="s">
        <v>119</v>
      </c>
      <c r="C35" s="22" t="s">
        <v>120</v>
      </c>
      <c r="D35" s="21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79">
        <v>0</v>
      </c>
      <c r="L35" s="80"/>
      <c r="M35" s="21">
        <v>0</v>
      </c>
    </row>
    <row r="36" spans="2:13" ht="27" hidden="1" customHeight="1">
      <c r="B36" s="78" t="s">
        <v>121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ht="25.5" hidden="1">
      <c r="B37" s="26" t="s">
        <v>122</v>
      </c>
      <c r="C37" s="22" t="s">
        <v>123</v>
      </c>
      <c r="D37" s="21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79">
        <v>0</v>
      </c>
      <c r="L37" s="80"/>
      <c r="M37" s="21">
        <v>0</v>
      </c>
    </row>
    <row r="38" spans="2:13" ht="15.75" hidden="1" customHeight="1">
      <c r="B38" s="78" t="s">
        <v>124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 hidden="1"/>
  </sheetData>
  <mergeCells count="37">
    <mergeCell ref="K35:L35"/>
    <mergeCell ref="B36:M36"/>
    <mergeCell ref="K37:L37"/>
    <mergeCell ref="B38:M38"/>
    <mergeCell ref="K33:L33"/>
    <mergeCell ref="B34:M34"/>
    <mergeCell ref="K2:N2"/>
    <mergeCell ref="K25:M25"/>
    <mergeCell ref="B32:M32"/>
    <mergeCell ref="A21:K21"/>
    <mergeCell ref="A22:K22"/>
    <mergeCell ref="A23:K23"/>
    <mergeCell ref="B26:B27"/>
    <mergeCell ref="C26:C27"/>
    <mergeCell ref="D26:F26"/>
    <mergeCell ref="G26:I26"/>
    <mergeCell ref="J26:M26"/>
    <mergeCell ref="K27:L27"/>
    <mergeCell ref="K28:L28"/>
    <mergeCell ref="B29:M29"/>
    <mergeCell ref="K30:L30"/>
    <mergeCell ref="K31:L31"/>
    <mergeCell ref="A24:N24"/>
    <mergeCell ref="A5:N5"/>
    <mergeCell ref="A6:N6"/>
    <mergeCell ref="A15:N15"/>
    <mergeCell ref="A16:N16"/>
    <mergeCell ref="A17:K17"/>
    <mergeCell ref="A18:K18"/>
    <mergeCell ref="A19:K19"/>
    <mergeCell ref="A20:N20"/>
    <mergeCell ref="A9:K9"/>
    <mergeCell ref="A10:K10"/>
    <mergeCell ref="A11:K11"/>
    <mergeCell ref="A12:K12"/>
    <mergeCell ref="A13:K13"/>
    <mergeCell ref="A14:K14"/>
  </mergeCells>
  <pageMargins left="0.2" right="0.2" top="0.32" bottom="0.2" header="0.31496062992125984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K15" sqref="K15"/>
    </sheetView>
  </sheetViews>
  <sheetFormatPr defaultRowHeight="15"/>
  <cols>
    <col min="1" max="1" width="6.5703125" customWidth="1"/>
    <col min="2" max="2" width="1.85546875" customWidth="1"/>
    <col min="3" max="3" width="43.28515625" customWidth="1"/>
    <col min="4" max="4" width="17.140625" customWidth="1"/>
    <col min="5" max="5" width="15" customWidth="1"/>
  </cols>
  <sheetData>
    <row r="1" spans="1:7" ht="22.15" customHeight="1">
      <c r="A1" s="69" t="s">
        <v>21</v>
      </c>
      <c r="B1" s="69"/>
      <c r="C1" s="69"/>
      <c r="D1" s="69"/>
      <c r="E1" s="69"/>
      <c r="F1" s="69"/>
      <c r="G1" s="69"/>
    </row>
    <row r="2" spans="1:7" ht="15.75">
      <c r="A2" s="16"/>
      <c r="B2" s="84" t="s">
        <v>22</v>
      </c>
      <c r="C2" s="84"/>
      <c r="D2" s="84"/>
      <c r="E2" s="84"/>
      <c r="F2" s="84"/>
      <c r="G2" s="84"/>
    </row>
    <row r="3" spans="1:7" ht="26.25">
      <c r="A3" s="78" t="s">
        <v>7</v>
      </c>
      <c r="B3" s="78"/>
      <c r="C3" s="13" t="s">
        <v>8</v>
      </c>
      <c r="D3" s="13" t="s">
        <v>9</v>
      </c>
      <c r="E3" s="13" t="s">
        <v>10</v>
      </c>
      <c r="F3" s="83" t="s">
        <v>113</v>
      </c>
      <c r="G3" s="83"/>
    </row>
    <row r="4" spans="1:7" ht="13.9" customHeight="1">
      <c r="A4" s="78" t="s">
        <v>15</v>
      </c>
      <c r="B4" s="78"/>
      <c r="C4" s="14" t="s">
        <v>23</v>
      </c>
      <c r="D4" s="13" t="s">
        <v>24</v>
      </c>
      <c r="E4" s="66">
        <v>5.0599999999999996</v>
      </c>
      <c r="F4" s="81" t="s">
        <v>24</v>
      </c>
      <c r="G4" s="81"/>
    </row>
    <row r="5" spans="1:7" ht="15.75">
      <c r="A5" s="78" t="s">
        <v>17</v>
      </c>
      <c r="B5" s="78"/>
      <c r="C5" s="14" t="s">
        <v>25</v>
      </c>
      <c r="D5" s="13" t="s">
        <v>17</v>
      </c>
      <c r="E5" s="66" t="s">
        <v>17</v>
      </c>
      <c r="F5" s="81"/>
      <c r="G5" s="81"/>
    </row>
    <row r="6" spans="1:7" ht="15" customHeight="1">
      <c r="A6" s="78" t="s">
        <v>19</v>
      </c>
      <c r="B6" s="78"/>
      <c r="C6" s="14" t="s">
        <v>26</v>
      </c>
      <c r="D6" s="13" t="s">
        <v>24</v>
      </c>
      <c r="E6" s="66">
        <v>0</v>
      </c>
      <c r="F6" s="81" t="s">
        <v>24</v>
      </c>
      <c r="G6" s="81"/>
    </row>
    <row r="7" spans="1:7" ht="15" customHeight="1">
      <c r="A7" s="78" t="s">
        <v>27</v>
      </c>
      <c r="B7" s="78"/>
      <c r="C7" s="14" t="s">
        <v>28</v>
      </c>
      <c r="D7" s="13" t="s">
        <v>24</v>
      </c>
      <c r="E7" s="66">
        <v>5.0599999999999996</v>
      </c>
      <c r="F7" s="81" t="s">
        <v>24</v>
      </c>
      <c r="G7" s="81"/>
    </row>
    <row r="8" spans="1:7" ht="27.75" customHeight="1">
      <c r="A8" s="78" t="s">
        <v>29</v>
      </c>
      <c r="B8" s="78"/>
      <c r="C8" s="78"/>
      <c r="D8" s="78"/>
      <c r="E8" s="78"/>
      <c r="F8" s="78"/>
      <c r="G8" s="78"/>
    </row>
    <row r="9" spans="1:7">
      <c r="A9" s="78" t="s">
        <v>30</v>
      </c>
      <c r="B9" s="78"/>
      <c r="C9" s="14" t="s">
        <v>31</v>
      </c>
      <c r="D9" s="21">
        <v>6.5</v>
      </c>
      <c r="E9" s="21">
        <v>4.8</v>
      </c>
      <c r="F9" s="83">
        <f>SUM(E9-D9)</f>
        <v>-1.7000000000000002</v>
      </c>
      <c r="G9" s="83"/>
    </row>
    <row r="10" spans="1:7" ht="15.75">
      <c r="A10" s="78" t="s">
        <v>17</v>
      </c>
      <c r="B10" s="78"/>
      <c r="C10" s="14" t="s">
        <v>25</v>
      </c>
      <c r="D10" s="13" t="s">
        <v>17</v>
      </c>
      <c r="E10" s="13" t="s">
        <v>17</v>
      </c>
      <c r="F10" s="81"/>
      <c r="G10" s="81"/>
    </row>
    <row r="11" spans="1:7" ht="13.9" customHeight="1">
      <c r="A11" s="78" t="s">
        <v>32</v>
      </c>
      <c r="B11" s="78"/>
      <c r="C11" s="14" t="s">
        <v>33</v>
      </c>
      <c r="D11" s="13">
        <v>0</v>
      </c>
      <c r="E11" s="13">
        <v>0</v>
      </c>
      <c r="F11" s="82">
        <v>0</v>
      </c>
      <c r="G11" s="82"/>
    </row>
    <row r="12" spans="1:7" ht="13.9" customHeight="1">
      <c r="A12" s="78" t="s">
        <v>34</v>
      </c>
      <c r="B12" s="78"/>
      <c r="C12" s="14" t="s">
        <v>35</v>
      </c>
      <c r="D12" s="13" t="s">
        <v>17</v>
      </c>
      <c r="E12" s="13" t="s">
        <v>17</v>
      </c>
      <c r="F12" s="81"/>
      <c r="G12" s="81"/>
    </row>
    <row r="13" spans="1:7" ht="15" customHeight="1">
      <c r="A13" s="78" t="s">
        <v>36</v>
      </c>
      <c r="B13" s="78"/>
      <c r="C13" s="14" t="s">
        <v>37</v>
      </c>
      <c r="D13" s="13" t="s">
        <v>17</v>
      </c>
      <c r="E13" s="13" t="s">
        <v>17</v>
      </c>
      <c r="F13" s="81"/>
      <c r="G13" s="81"/>
    </row>
    <row r="14" spans="1:7" ht="15" customHeight="1">
      <c r="A14" s="78" t="s">
        <v>38</v>
      </c>
      <c r="B14" s="78"/>
      <c r="C14" s="14" t="s">
        <v>39</v>
      </c>
      <c r="D14" s="21">
        <v>6.5</v>
      </c>
      <c r="E14" s="21">
        <v>4.8</v>
      </c>
      <c r="F14" s="83">
        <f>SUM(E14-D14)</f>
        <v>-1.7000000000000002</v>
      </c>
      <c r="G14" s="83"/>
    </row>
    <row r="15" spans="1:7" ht="27" customHeight="1">
      <c r="A15" s="78" t="s">
        <v>40</v>
      </c>
      <c r="B15" s="78"/>
      <c r="C15" s="78"/>
      <c r="D15" s="78"/>
      <c r="E15" s="78"/>
      <c r="F15" s="78"/>
      <c r="G15" s="78"/>
    </row>
    <row r="16" spans="1:7" ht="17.45" customHeight="1">
      <c r="A16" s="78" t="s">
        <v>41</v>
      </c>
      <c r="B16" s="78"/>
      <c r="C16" s="14" t="s">
        <v>42</v>
      </c>
      <c r="D16" s="13" t="s">
        <v>24</v>
      </c>
      <c r="E16" s="13">
        <v>8.0459999999999994</v>
      </c>
      <c r="F16" s="81"/>
      <c r="G16" s="81"/>
    </row>
    <row r="17" spans="1:7" ht="15.75">
      <c r="A17" s="78" t="s">
        <v>17</v>
      </c>
      <c r="B17" s="78"/>
      <c r="C17" s="14" t="s">
        <v>25</v>
      </c>
      <c r="D17" s="13" t="s">
        <v>17</v>
      </c>
      <c r="E17" s="13" t="s">
        <v>17</v>
      </c>
      <c r="F17" s="81"/>
      <c r="G17" s="81"/>
    </row>
    <row r="18" spans="1:7" ht="12.6" customHeight="1">
      <c r="A18" s="78" t="s">
        <v>43</v>
      </c>
      <c r="B18" s="78"/>
      <c r="C18" s="14" t="s">
        <v>26</v>
      </c>
      <c r="D18" s="13" t="s">
        <v>24</v>
      </c>
      <c r="E18" s="13">
        <v>0</v>
      </c>
      <c r="F18" s="81"/>
      <c r="G18" s="81"/>
    </row>
    <row r="19" spans="1:7" ht="12.6" customHeight="1">
      <c r="A19" s="78" t="s">
        <v>44</v>
      </c>
      <c r="B19" s="78"/>
      <c r="C19" s="14" t="s">
        <v>28</v>
      </c>
      <c r="D19" s="13" t="s">
        <v>24</v>
      </c>
      <c r="E19" s="13">
        <v>8.0459999999999994</v>
      </c>
      <c r="F19" s="81"/>
      <c r="G19" s="81"/>
    </row>
    <row r="20" spans="1:7" ht="41.25" customHeight="1">
      <c r="A20" s="78" t="s">
        <v>125</v>
      </c>
      <c r="B20" s="78"/>
      <c r="C20" s="78"/>
      <c r="D20" s="78"/>
      <c r="E20" s="78"/>
      <c r="F20" s="78"/>
      <c r="G20" s="78"/>
    </row>
  </sheetData>
  <mergeCells count="35">
    <mergeCell ref="A5:B5"/>
    <mergeCell ref="F5:G5"/>
    <mergeCell ref="A6:B6"/>
    <mergeCell ref="F6:G6"/>
    <mergeCell ref="A7:B7"/>
    <mergeCell ref="F7:G7"/>
    <mergeCell ref="B2:G2"/>
    <mergeCell ref="A3:B3"/>
    <mergeCell ref="F3:G3"/>
    <mergeCell ref="A4:B4"/>
    <mergeCell ref="F4:G4"/>
    <mergeCell ref="A20:G20"/>
    <mergeCell ref="F14:G14"/>
    <mergeCell ref="A9:B9"/>
    <mergeCell ref="F9:G9"/>
    <mergeCell ref="A19:B19"/>
    <mergeCell ref="F19:G19"/>
    <mergeCell ref="A18:B18"/>
    <mergeCell ref="F18:G18"/>
    <mergeCell ref="A1:G1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A10:B10"/>
    <mergeCell ref="F10:G10"/>
    <mergeCell ref="A11:B11"/>
    <mergeCell ref="F11:G11"/>
    <mergeCell ref="A8:G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topLeftCell="A40" workbookViewId="0">
      <selection activeCell="I72" sqref="I72"/>
    </sheetView>
  </sheetViews>
  <sheetFormatPr defaultRowHeight="15"/>
  <cols>
    <col min="1" max="1" width="4.28515625" customWidth="1"/>
    <col min="2" max="2" width="8.85546875" hidden="1" customWidth="1"/>
    <col min="3" max="3" width="44.140625" customWidth="1"/>
    <col min="5" max="5" width="9.42578125" customWidth="1"/>
    <col min="8" max="8" width="10" customWidth="1"/>
    <col min="11" max="11" width="9.85546875" customWidth="1"/>
  </cols>
  <sheetData>
    <row r="1" spans="1:13" ht="19.149999999999999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149999999999999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"/>
    </row>
    <row r="3" spans="1:13" ht="26.45" customHeight="1">
      <c r="A3" s="78" t="s">
        <v>7</v>
      </c>
      <c r="B3" s="78"/>
      <c r="C3" s="78" t="s">
        <v>8</v>
      </c>
      <c r="D3" s="78" t="s">
        <v>46</v>
      </c>
      <c r="E3" s="78"/>
      <c r="F3" s="78"/>
      <c r="G3" s="78" t="s">
        <v>10</v>
      </c>
      <c r="H3" s="78"/>
      <c r="I3" s="78"/>
      <c r="J3" s="78" t="s">
        <v>11</v>
      </c>
      <c r="K3" s="78"/>
      <c r="L3" s="78"/>
      <c r="M3" s="5"/>
    </row>
    <row r="4" spans="1:13" ht="25.5">
      <c r="A4" s="78"/>
      <c r="B4" s="78"/>
      <c r="C4" s="78"/>
      <c r="D4" s="13" t="s">
        <v>12</v>
      </c>
      <c r="E4" s="13" t="s">
        <v>13</v>
      </c>
      <c r="F4" s="13" t="s">
        <v>14</v>
      </c>
      <c r="G4" s="13" t="s">
        <v>12</v>
      </c>
      <c r="H4" s="13" t="s">
        <v>13</v>
      </c>
      <c r="I4" s="13" t="s">
        <v>14</v>
      </c>
      <c r="J4" s="13" t="s">
        <v>12</v>
      </c>
      <c r="K4" s="13" t="s">
        <v>13</v>
      </c>
      <c r="L4" s="13" t="s">
        <v>14</v>
      </c>
      <c r="M4" s="5"/>
    </row>
    <row r="5" spans="1:13" ht="15.75">
      <c r="A5" s="78" t="s">
        <v>117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/>
    </row>
    <row r="6" spans="1:13" ht="15.75">
      <c r="A6" s="78" t="s">
        <v>15</v>
      </c>
      <c r="B6" s="78"/>
      <c r="C6" s="14" t="s">
        <v>47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13" t="s">
        <v>17</v>
      </c>
      <c r="M6" s="5"/>
    </row>
    <row r="7" spans="1:13" ht="27" customHeight="1">
      <c r="A7" s="78"/>
      <c r="B7" s="78"/>
      <c r="C7" s="14" t="s">
        <v>48</v>
      </c>
      <c r="D7" s="13">
        <v>6.75</v>
      </c>
      <c r="E7" s="13"/>
      <c r="F7" s="13">
        <v>6.75</v>
      </c>
      <c r="G7" s="13">
        <v>6.75</v>
      </c>
      <c r="H7" s="13"/>
      <c r="I7" s="13">
        <v>6.75</v>
      </c>
      <c r="J7" s="13">
        <v>0</v>
      </c>
      <c r="K7" s="13"/>
      <c r="L7" s="13">
        <v>0</v>
      </c>
      <c r="M7" s="5"/>
    </row>
    <row r="8" spans="1:13" ht="26.45" customHeight="1">
      <c r="A8" s="78"/>
      <c r="B8" s="78"/>
      <c r="C8" s="14" t="s">
        <v>49</v>
      </c>
      <c r="D8" s="13">
        <v>14.02</v>
      </c>
      <c r="E8" s="13"/>
      <c r="F8" s="13">
        <v>14.02</v>
      </c>
      <c r="G8" s="13">
        <v>14.02</v>
      </c>
      <c r="H8" s="13"/>
      <c r="I8" s="13">
        <f>SUM(G8)</f>
        <v>14.02</v>
      </c>
      <c r="J8" s="13">
        <v>0</v>
      </c>
      <c r="K8" s="13"/>
      <c r="L8" s="13">
        <v>0</v>
      </c>
      <c r="M8" s="5"/>
    </row>
    <row r="9" spans="1:13" ht="13.15" customHeight="1">
      <c r="A9" s="78"/>
      <c r="B9" s="78"/>
      <c r="C9" s="14" t="s">
        <v>50</v>
      </c>
      <c r="D9" s="13">
        <v>2.25</v>
      </c>
      <c r="E9" s="13"/>
      <c r="F9" s="13">
        <v>2.25</v>
      </c>
      <c r="G9" s="13">
        <v>2.25</v>
      </c>
      <c r="H9" s="13"/>
      <c r="I9" s="21">
        <f t="shared" ref="I9:I12" si="0">SUM(G9)</f>
        <v>2.25</v>
      </c>
      <c r="J9" s="13">
        <v>0</v>
      </c>
      <c r="K9" s="13"/>
      <c r="L9" s="13">
        <v>0</v>
      </c>
      <c r="M9" s="5"/>
    </row>
    <row r="10" spans="1:13" ht="15.6" customHeight="1">
      <c r="A10" s="78"/>
      <c r="B10" s="78"/>
      <c r="C10" s="14" t="s">
        <v>51</v>
      </c>
      <c r="D10" s="13">
        <v>10</v>
      </c>
      <c r="E10" s="13"/>
      <c r="F10" s="13">
        <v>10</v>
      </c>
      <c r="G10" s="13">
        <v>10</v>
      </c>
      <c r="H10" s="13"/>
      <c r="I10" s="21">
        <f t="shared" si="0"/>
        <v>10</v>
      </c>
      <c r="J10" s="13">
        <v>0</v>
      </c>
      <c r="K10" s="13"/>
      <c r="L10" s="13">
        <v>0</v>
      </c>
      <c r="M10" s="5"/>
    </row>
    <row r="11" spans="1:13" ht="27" customHeight="1">
      <c r="A11" s="78"/>
      <c r="B11" s="78"/>
      <c r="C11" s="14" t="s">
        <v>52</v>
      </c>
      <c r="D11" s="13">
        <v>33.020000000000003</v>
      </c>
      <c r="E11" s="13"/>
      <c r="F11" s="13">
        <v>33.020000000000003</v>
      </c>
      <c r="G11" s="13">
        <v>33.020000000000003</v>
      </c>
      <c r="H11" s="13"/>
      <c r="I11" s="21">
        <f t="shared" si="0"/>
        <v>33.020000000000003</v>
      </c>
      <c r="J11" s="13">
        <v>0</v>
      </c>
      <c r="K11" s="13"/>
      <c r="L11" s="13">
        <v>0</v>
      </c>
      <c r="M11" s="5"/>
    </row>
    <row r="12" spans="1:13" ht="27" customHeight="1">
      <c r="A12" s="78" t="s">
        <v>17</v>
      </c>
      <c r="B12" s="78"/>
      <c r="C12" s="14" t="s">
        <v>53</v>
      </c>
      <c r="D12" s="13">
        <v>5</v>
      </c>
      <c r="E12" s="13"/>
      <c r="F12" s="13">
        <v>5</v>
      </c>
      <c r="G12" s="13">
        <v>5</v>
      </c>
      <c r="H12" s="13"/>
      <c r="I12" s="21">
        <f t="shared" si="0"/>
        <v>5</v>
      </c>
      <c r="J12" s="13">
        <v>0</v>
      </c>
      <c r="K12" s="13"/>
      <c r="L12" s="13">
        <v>0</v>
      </c>
      <c r="M12" s="5"/>
    </row>
    <row r="13" spans="1:13" ht="15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5"/>
    </row>
    <row r="14" spans="1:13" ht="15.75">
      <c r="A14" s="78" t="s">
        <v>30</v>
      </c>
      <c r="B14" s="78"/>
      <c r="C14" s="14" t="s">
        <v>54</v>
      </c>
      <c r="D14" s="13" t="s">
        <v>17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s">
        <v>17</v>
      </c>
      <c r="J14" s="13" t="s">
        <v>17</v>
      </c>
      <c r="K14" s="13" t="s">
        <v>17</v>
      </c>
      <c r="L14" s="13" t="s">
        <v>17</v>
      </c>
      <c r="M14" s="5"/>
    </row>
    <row r="15" spans="1:13" ht="25.9" customHeight="1">
      <c r="A15" s="78" t="s">
        <v>17</v>
      </c>
      <c r="B15" s="78"/>
      <c r="C15" s="14" t="s">
        <v>55</v>
      </c>
      <c r="D15" s="13">
        <v>1145</v>
      </c>
      <c r="E15" s="13"/>
      <c r="F15" s="13">
        <v>1145</v>
      </c>
      <c r="G15" s="13">
        <v>959</v>
      </c>
      <c r="H15" s="13"/>
      <c r="I15" s="13">
        <v>959</v>
      </c>
      <c r="J15" s="13">
        <v>-186</v>
      </c>
      <c r="K15" s="13"/>
      <c r="L15" s="13">
        <v>-186</v>
      </c>
      <c r="M15" s="5"/>
    </row>
    <row r="16" spans="1:13" ht="26.45" customHeight="1">
      <c r="A16" s="78" t="s">
        <v>165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5"/>
    </row>
    <row r="17" spans="1:16" ht="13.15" customHeight="1">
      <c r="A17" s="78" t="s">
        <v>41</v>
      </c>
      <c r="B17" s="78"/>
      <c r="C17" s="14" t="s">
        <v>56</v>
      </c>
      <c r="D17" s="13" t="s">
        <v>17</v>
      </c>
      <c r="E17" s="13" t="s">
        <v>17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  <c r="L17" s="13" t="s">
        <v>17</v>
      </c>
      <c r="M17" s="5"/>
    </row>
    <row r="18" spans="1:16" ht="14.45" customHeight="1">
      <c r="A18" s="78" t="s">
        <v>17</v>
      </c>
      <c r="B18" s="78"/>
      <c r="C18" s="14" t="s">
        <v>57</v>
      </c>
      <c r="D18" s="13">
        <v>3.24</v>
      </c>
      <c r="E18" s="13"/>
      <c r="F18" s="13">
        <v>3.24</v>
      </c>
      <c r="G18" s="13">
        <v>3.9119999999999999</v>
      </c>
      <c r="H18" s="13"/>
      <c r="I18" s="13">
        <v>3.9119999999999999</v>
      </c>
      <c r="J18" s="13">
        <v>0.67100000000000004</v>
      </c>
      <c r="K18" s="13"/>
      <c r="L18" s="13">
        <v>0.67100000000000004</v>
      </c>
      <c r="M18" s="5"/>
    </row>
    <row r="19" spans="1:16" ht="26.45" customHeight="1">
      <c r="A19" s="78" t="s">
        <v>166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5"/>
    </row>
    <row r="20" spans="1:16" ht="15.75">
      <c r="A20" s="78">
        <v>4</v>
      </c>
      <c r="B20" s="78"/>
      <c r="C20" s="14" t="s">
        <v>58</v>
      </c>
      <c r="D20" s="13"/>
      <c r="E20" s="13"/>
      <c r="F20" s="13"/>
      <c r="G20" s="13"/>
      <c r="H20" s="13"/>
      <c r="I20" s="13"/>
      <c r="J20" s="13"/>
      <c r="K20" s="13"/>
      <c r="L20" s="13"/>
      <c r="M20" s="5"/>
    </row>
    <row r="21" spans="1:16" ht="42" customHeight="1">
      <c r="A21" s="87"/>
      <c r="B21" s="87"/>
      <c r="C21" s="14" t="s">
        <v>59</v>
      </c>
      <c r="D21" s="13">
        <v>46</v>
      </c>
      <c r="E21" s="13">
        <v>0</v>
      </c>
      <c r="F21" s="13">
        <v>46</v>
      </c>
      <c r="G21" s="13">
        <v>39</v>
      </c>
      <c r="H21" s="13">
        <v>0</v>
      </c>
      <c r="I21" s="13">
        <v>39</v>
      </c>
      <c r="J21" s="13">
        <v>-7</v>
      </c>
      <c r="K21" s="13">
        <v>0</v>
      </c>
      <c r="L21" s="13">
        <v>-7</v>
      </c>
      <c r="M21" s="5"/>
    </row>
    <row r="22" spans="1:16" ht="15.75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23"/>
      <c r="N22" s="27"/>
      <c r="O22" s="27"/>
      <c r="P22" s="27"/>
    </row>
    <row r="23" spans="1:16" ht="15" hidden="1" customHeight="1">
      <c r="A23" s="85" t="s">
        <v>60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27"/>
      <c r="N23" s="27"/>
      <c r="O23" s="27"/>
      <c r="P23" s="27"/>
    </row>
    <row r="24" spans="1:16" ht="16.5" hidden="1" customHeight="1">
      <c r="A24" s="92" t="s">
        <v>123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28"/>
      <c r="N24" s="28"/>
      <c r="O24" s="28"/>
      <c r="P24" s="27"/>
    </row>
    <row r="25" spans="1:16" ht="15" hidden="1" customHeight="1">
      <c r="A25" s="33">
        <v>1</v>
      </c>
      <c r="B25" s="34"/>
      <c r="C25" s="35" t="s">
        <v>126</v>
      </c>
      <c r="D25" s="32"/>
      <c r="E25" s="32"/>
      <c r="F25" s="32"/>
      <c r="G25" s="32"/>
      <c r="H25" s="32"/>
      <c r="I25" s="32"/>
      <c r="J25" s="32"/>
      <c r="K25" s="32"/>
      <c r="L25" s="32"/>
      <c r="M25" s="28"/>
      <c r="N25" s="28"/>
      <c r="O25" s="28"/>
      <c r="P25" s="27"/>
    </row>
    <row r="26" spans="1:16" ht="33" hidden="1" customHeight="1">
      <c r="A26" s="33"/>
      <c r="B26" s="34"/>
      <c r="C26" s="36" t="s">
        <v>127</v>
      </c>
      <c r="D26" s="22"/>
      <c r="E26" s="22">
        <v>27.23</v>
      </c>
      <c r="F26" s="22">
        <v>27.23</v>
      </c>
      <c r="G26" s="22"/>
      <c r="H26" s="22">
        <v>27.23</v>
      </c>
      <c r="I26" s="22">
        <v>27.23</v>
      </c>
      <c r="J26" s="22">
        <v>0</v>
      </c>
      <c r="K26" s="22">
        <v>0</v>
      </c>
      <c r="L26" s="22">
        <v>0</v>
      </c>
      <c r="M26" s="29"/>
      <c r="N26" s="29"/>
      <c r="O26" s="29"/>
      <c r="P26" s="27"/>
    </row>
    <row r="27" spans="1:16" ht="15" hidden="1" customHeight="1">
      <c r="A27" s="33"/>
      <c r="B27" s="34"/>
      <c r="C27" s="36" t="s">
        <v>128</v>
      </c>
      <c r="D27" s="22"/>
      <c r="E27" s="22"/>
      <c r="F27" s="22"/>
      <c r="G27" s="22"/>
      <c r="H27" s="22"/>
      <c r="I27" s="22"/>
      <c r="J27" s="22"/>
      <c r="K27" s="22"/>
      <c r="L27" s="22"/>
      <c r="M27" s="29"/>
      <c r="N27" s="29"/>
      <c r="O27" s="29"/>
      <c r="P27" s="27"/>
    </row>
    <row r="28" spans="1:16" ht="15" hidden="1" customHeight="1">
      <c r="A28" s="33">
        <v>2</v>
      </c>
      <c r="B28" s="34"/>
      <c r="C28" s="38" t="s">
        <v>129</v>
      </c>
      <c r="D28" s="54"/>
      <c r="E28" s="54"/>
      <c r="F28" s="54"/>
      <c r="G28" s="54"/>
      <c r="H28" s="54"/>
      <c r="I28" s="54"/>
      <c r="J28" s="54"/>
      <c r="K28" s="54"/>
      <c r="L28" s="54"/>
      <c r="M28" s="28"/>
      <c r="N28" s="28"/>
      <c r="O28" s="28"/>
      <c r="P28" s="27"/>
    </row>
    <row r="29" spans="1:16" ht="23.25" hidden="1" customHeight="1">
      <c r="A29" s="33"/>
      <c r="B29" s="34"/>
      <c r="C29" s="36" t="s">
        <v>130</v>
      </c>
      <c r="D29" s="22"/>
      <c r="E29" s="22">
        <v>1</v>
      </c>
      <c r="F29" s="22">
        <v>1</v>
      </c>
      <c r="G29" s="22"/>
      <c r="H29" s="22">
        <v>1</v>
      </c>
      <c r="I29" s="22">
        <v>1</v>
      </c>
      <c r="J29" s="22">
        <v>0</v>
      </c>
      <c r="K29" s="22">
        <v>0</v>
      </c>
      <c r="L29" s="22">
        <v>0</v>
      </c>
      <c r="M29" s="29"/>
      <c r="N29" s="29"/>
      <c r="O29" s="29"/>
      <c r="P29" s="27"/>
    </row>
    <row r="30" spans="1:16" ht="15" hidden="1" customHeight="1">
      <c r="A30" s="33">
        <v>3</v>
      </c>
      <c r="B30" s="34"/>
      <c r="C30" s="38" t="s">
        <v>131</v>
      </c>
      <c r="D30" s="54"/>
      <c r="E30" s="54"/>
      <c r="F30" s="54"/>
      <c r="G30" s="54"/>
      <c r="H30" s="54"/>
      <c r="I30" s="54"/>
      <c r="J30" s="54"/>
      <c r="K30" s="54"/>
      <c r="L30" s="54"/>
      <c r="M30" s="28"/>
      <c r="N30" s="28"/>
      <c r="O30" s="28"/>
      <c r="P30" s="27"/>
    </row>
    <row r="31" spans="1:16" ht="33" hidden="1" customHeight="1">
      <c r="A31" s="33"/>
      <c r="B31" s="34"/>
      <c r="C31" s="36" t="s">
        <v>132</v>
      </c>
      <c r="D31" s="22"/>
      <c r="E31" s="22">
        <v>27.23</v>
      </c>
      <c r="F31" s="22">
        <v>27.23</v>
      </c>
      <c r="G31" s="22"/>
      <c r="H31" s="22">
        <v>27.23</v>
      </c>
      <c r="I31" s="22">
        <v>27.23</v>
      </c>
      <c r="J31" s="22">
        <v>0</v>
      </c>
      <c r="K31" s="22">
        <v>0</v>
      </c>
      <c r="L31" s="22">
        <v>0</v>
      </c>
      <c r="M31" s="29"/>
      <c r="N31" s="29"/>
      <c r="O31" s="29"/>
      <c r="P31" s="27"/>
    </row>
    <row r="32" spans="1:16" ht="15" hidden="1" customHeight="1">
      <c r="A32" s="33">
        <v>4</v>
      </c>
      <c r="B32" s="34"/>
      <c r="C32" s="38" t="s">
        <v>58</v>
      </c>
      <c r="D32" s="54"/>
      <c r="E32" s="54"/>
      <c r="F32" s="54"/>
      <c r="G32" s="54"/>
      <c r="H32" s="54"/>
      <c r="I32" s="54"/>
      <c r="J32" s="54"/>
      <c r="K32" s="54"/>
      <c r="L32" s="54"/>
      <c r="M32" s="28"/>
      <c r="N32" s="28"/>
      <c r="O32" s="28"/>
      <c r="P32" s="27"/>
    </row>
    <row r="33" spans="1:16" ht="30" hidden="1" customHeight="1">
      <c r="A33" s="33"/>
      <c r="B33" s="34"/>
      <c r="C33" s="36" t="s">
        <v>133</v>
      </c>
      <c r="D33" s="22"/>
      <c r="E33" s="22">
        <v>0</v>
      </c>
      <c r="F33" s="22">
        <v>0</v>
      </c>
      <c r="G33" s="22"/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9"/>
      <c r="N33" s="29"/>
      <c r="O33" s="29"/>
      <c r="P33" s="27"/>
    </row>
    <row r="34" spans="1:16" ht="19.5" customHeight="1">
      <c r="A34" s="33"/>
      <c r="B34" s="34"/>
      <c r="C34" s="90" t="s">
        <v>167</v>
      </c>
      <c r="D34" s="90"/>
      <c r="E34" s="90"/>
      <c r="F34" s="90"/>
      <c r="G34" s="90"/>
      <c r="H34" s="90"/>
      <c r="I34" s="90"/>
      <c r="J34" s="90"/>
      <c r="K34" s="90"/>
      <c r="L34" s="90"/>
      <c r="M34" s="29"/>
      <c r="N34" s="29"/>
      <c r="O34" s="29"/>
      <c r="P34" s="27"/>
    </row>
    <row r="35" spans="1:16" ht="15" customHeight="1">
      <c r="A35" s="91" t="s">
        <v>134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28"/>
      <c r="N35" s="28"/>
      <c r="O35" s="28"/>
      <c r="P35" s="27"/>
    </row>
    <row r="36" spans="1:16" ht="15" customHeight="1">
      <c r="A36" s="41">
        <v>1</v>
      </c>
      <c r="B36" s="42"/>
      <c r="C36" s="38" t="s">
        <v>126</v>
      </c>
      <c r="D36" s="59"/>
      <c r="E36" s="60"/>
      <c r="F36" s="60"/>
      <c r="G36" s="60"/>
      <c r="H36" s="60"/>
      <c r="I36" s="60"/>
      <c r="J36" s="60"/>
      <c r="K36" s="60"/>
      <c r="L36" s="60"/>
      <c r="M36" s="28"/>
      <c r="N36" s="28"/>
      <c r="O36" s="28"/>
      <c r="P36" s="27"/>
    </row>
    <row r="37" spans="1:16" ht="35.25" customHeight="1">
      <c r="A37" s="41"/>
      <c r="B37" s="42"/>
      <c r="C37" s="36" t="s">
        <v>135</v>
      </c>
      <c r="D37" s="45">
        <v>257.928</v>
      </c>
      <c r="E37" s="45"/>
      <c r="F37" s="45">
        <f>D37</f>
        <v>257.928</v>
      </c>
      <c r="G37" s="45">
        <v>207.251</v>
      </c>
      <c r="H37" s="45"/>
      <c r="I37" s="45">
        <f>SUM(G37)</f>
        <v>207.251</v>
      </c>
      <c r="J37" s="45">
        <f>SUM(G37-D37)</f>
        <v>-50.676999999999992</v>
      </c>
      <c r="K37" s="45">
        <f t="shared" ref="K37:L37" si="1">SUM(H37-E37)</f>
        <v>0</v>
      </c>
      <c r="L37" s="45">
        <f t="shared" si="1"/>
        <v>-50.676999999999992</v>
      </c>
      <c r="M37" s="39"/>
      <c r="N37" s="39"/>
      <c r="O37" s="39"/>
      <c r="P37" s="39"/>
    </row>
    <row r="38" spans="1:16" ht="15" customHeight="1">
      <c r="A38" s="41"/>
      <c r="B38" s="42"/>
      <c r="C38" s="36" t="s">
        <v>136</v>
      </c>
      <c r="D38" s="45">
        <v>3.1</v>
      </c>
      <c r="E38" s="45"/>
      <c r="F38" s="45">
        <f t="shared" ref="F38:F40" si="2">D38</f>
        <v>3.1</v>
      </c>
      <c r="G38" s="45">
        <v>3.1</v>
      </c>
      <c r="H38" s="45"/>
      <c r="I38" s="45">
        <f t="shared" ref="I38:I55" si="3">SUM(G38)</f>
        <v>3.1</v>
      </c>
      <c r="J38" s="45">
        <f t="shared" ref="J38:J55" si="4">SUM(G38-D38)</f>
        <v>0</v>
      </c>
      <c r="K38" s="45">
        <f t="shared" ref="K38:K55" si="5">SUM(H38-E38)</f>
        <v>0</v>
      </c>
      <c r="L38" s="45">
        <f t="shared" ref="L38:L55" si="6">SUM(I38-F38)</f>
        <v>0</v>
      </c>
      <c r="M38" s="39"/>
      <c r="N38" s="39"/>
      <c r="O38" s="39"/>
      <c r="P38" s="39"/>
    </row>
    <row r="39" spans="1:16" ht="15" customHeight="1">
      <c r="A39" s="41"/>
      <c r="B39" s="42"/>
      <c r="C39" s="36" t="s">
        <v>137</v>
      </c>
      <c r="D39" s="45">
        <v>202.185</v>
      </c>
      <c r="E39" s="45"/>
      <c r="F39" s="45">
        <f t="shared" si="2"/>
        <v>202.185</v>
      </c>
      <c r="G39" s="45">
        <v>175.304</v>
      </c>
      <c r="H39" s="45"/>
      <c r="I39" s="45">
        <f t="shared" si="3"/>
        <v>175.304</v>
      </c>
      <c r="J39" s="45">
        <f t="shared" si="4"/>
        <v>-26.881</v>
      </c>
      <c r="K39" s="45">
        <f t="shared" si="5"/>
        <v>0</v>
      </c>
      <c r="L39" s="45">
        <f t="shared" si="6"/>
        <v>-26.881</v>
      </c>
      <c r="M39" s="39"/>
      <c r="N39" s="39"/>
      <c r="O39" s="39"/>
      <c r="P39" s="39"/>
    </row>
    <row r="40" spans="1:16" ht="15" customHeight="1">
      <c r="A40" s="41"/>
      <c r="B40" s="42"/>
      <c r="C40" s="36" t="s">
        <v>138</v>
      </c>
      <c r="D40" s="45">
        <v>50.844000000000001</v>
      </c>
      <c r="E40" s="45"/>
      <c r="F40" s="45">
        <f t="shared" si="2"/>
        <v>50.844000000000001</v>
      </c>
      <c r="G40" s="45">
        <v>28.847000000000001</v>
      </c>
      <c r="H40" s="45"/>
      <c r="I40" s="45">
        <f t="shared" si="3"/>
        <v>28.847000000000001</v>
      </c>
      <c r="J40" s="45">
        <f t="shared" si="4"/>
        <v>-21.997</v>
      </c>
      <c r="K40" s="45">
        <f t="shared" si="5"/>
        <v>0</v>
      </c>
      <c r="L40" s="45">
        <f t="shared" si="6"/>
        <v>-21.997</v>
      </c>
      <c r="M40" s="39"/>
      <c r="N40" s="39"/>
      <c r="O40" s="39"/>
      <c r="P40" s="39"/>
    </row>
    <row r="41" spans="1:16" ht="15" customHeight="1">
      <c r="A41" s="41">
        <v>2</v>
      </c>
      <c r="B41" s="42"/>
      <c r="C41" s="38" t="s">
        <v>129</v>
      </c>
      <c r="D41" s="46"/>
      <c r="E41" s="46"/>
      <c r="F41" s="45" t="s">
        <v>143</v>
      </c>
      <c r="G41" s="46"/>
      <c r="H41" s="46"/>
      <c r="I41" s="45" t="s">
        <v>143</v>
      </c>
      <c r="J41" s="45"/>
      <c r="K41" s="45"/>
      <c r="L41" s="45"/>
      <c r="M41" s="40"/>
      <c r="N41" s="40"/>
      <c r="O41" s="40"/>
      <c r="P41" s="40"/>
    </row>
    <row r="42" spans="1:16" ht="32.25" customHeight="1">
      <c r="A42" s="41"/>
      <c r="B42" s="42"/>
      <c r="C42" s="36" t="s">
        <v>139</v>
      </c>
      <c r="D42" s="45"/>
      <c r="E42" s="45"/>
      <c r="F42" s="45"/>
      <c r="G42" s="45"/>
      <c r="H42" s="45"/>
      <c r="I42" s="45"/>
      <c r="J42" s="45"/>
      <c r="K42" s="45"/>
      <c r="L42" s="45"/>
      <c r="M42" s="39"/>
      <c r="N42" s="39"/>
      <c r="O42" s="39"/>
      <c r="P42" s="39"/>
    </row>
    <row r="43" spans="1:16" ht="15" customHeight="1">
      <c r="A43" s="41"/>
      <c r="B43" s="42"/>
      <c r="C43" s="36" t="s">
        <v>136</v>
      </c>
      <c r="D43" s="45">
        <v>7.0000000000000007E-2</v>
      </c>
      <c r="E43" s="45"/>
      <c r="F43" s="45">
        <f t="shared" ref="F43:F55" si="7">SUM(D43)</f>
        <v>7.0000000000000007E-2</v>
      </c>
      <c r="G43" s="45">
        <v>9.6000000000000002E-2</v>
      </c>
      <c r="H43" s="45"/>
      <c r="I43" s="45">
        <f t="shared" si="3"/>
        <v>9.6000000000000002E-2</v>
      </c>
      <c r="J43" s="45">
        <f t="shared" si="4"/>
        <v>2.5999999999999995E-2</v>
      </c>
      <c r="K43" s="45">
        <f t="shared" si="5"/>
        <v>0</v>
      </c>
      <c r="L43" s="45">
        <f t="shared" si="6"/>
        <v>2.5999999999999995E-2</v>
      </c>
      <c r="M43" s="39"/>
      <c r="N43" s="39"/>
      <c r="O43" s="39"/>
      <c r="P43" s="39"/>
    </row>
    <row r="44" spans="1:16" ht="15" customHeight="1">
      <c r="A44" s="41"/>
      <c r="B44" s="42"/>
      <c r="C44" s="36" t="s">
        <v>137</v>
      </c>
      <c r="D44" s="45">
        <v>54.122999999999998</v>
      </c>
      <c r="E44" s="45"/>
      <c r="F44" s="45">
        <f t="shared" si="7"/>
        <v>54.122999999999998</v>
      </c>
      <c r="G44" s="45">
        <v>45.103000000000002</v>
      </c>
      <c r="H44" s="45"/>
      <c r="I44" s="45">
        <f t="shared" si="3"/>
        <v>45.103000000000002</v>
      </c>
      <c r="J44" s="45">
        <f t="shared" si="4"/>
        <v>-9.019999999999996</v>
      </c>
      <c r="K44" s="45">
        <f t="shared" si="5"/>
        <v>0</v>
      </c>
      <c r="L44" s="45">
        <f t="shared" si="6"/>
        <v>-9.019999999999996</v>
      </c>
      <c r="M44" s="39"/>
      <c r="N44" s="39"/>
      <c r="O44" s="39"/>
      <c r="P44" s="39"/>
    </row>
    <row r="45" spans="1:16" ht="15" customHeight="1">
      <c r="A45" s="41"/>
      <c r="B45" s="42"/>
      <c r="C45" s="36" t="s">
        <v>138</v>
      </c>
      <c r="D45" s="45">
        <v>5.89</v>
      </c>
      <c r="E45" s="45"/>
      <c r="F45" s="45">
        <f t="shared" si="7"/>
        <v>5.89</v>
      </c>
      <c r="G45" s="45">
        <v>3.19</v>
      </c>
      <c r="H45" s="45"/>
      <c r="I45" s="45">
        <f t="shared" si="3"/>
        <v>3.19</v>
      </c>
      <c r="J45" s="45">
        <f>SUM(G45-D45)</f>
        <v>-2.6999999999999997</v>
      </c>
      <c r="K45" s="45">
        <f t="shared" si="5"/>
        <v>0</v>
      </c>
      <c r="L45" s="45">
        <f t="shared" si="6"/>
        <v>-2.6999999999999997</v>
      </c>
      <c r="M45" s="39"/>
      <c r="N45" s="39"/>
      <c r="O45" s="39"/>
      <c r="P45" s="39"/>
    </row>
    <row r="46" spans="1:16" ht="15" customHeight="1">
      <c r="A46" s="41">
        <v>3</v>
      </c>
      <c r="B46" s="42"/>
      <c r="C46" s="38" t="s">
        <v>131</v>
      </c>
      <c r="D46" s="46"/>
      <c r="E46" s="46"/>
      <c r="F46" s="45" t="s">
        <v>143</v>
      </c>
      <c r="G46" s="46"/>
      <c r="H46" s="46"/>
      <c r="I46" s="45" t="s">
        <v>143</v>
      </c>
      <c r="J46" s="45"/>
      <c r="K46" s="45"/>
      <c r="L46" s="45"/>
      <c r="M46" s="40"/>
      <c r="N46" s="40"/>
      <c r="O46" s="40"/>
      <c r="P46" s="40"/>
    </row>
    <row r="47" spans="1:16" ht="37.5" customHeight="1">
      <c r="A47" s="41"/>
      <c r="B47" s="42"/>
      <c r="C47" s="36" t="s">
        <v>140</v>
      </c>
      <c r="D47" s="45"/>
      <c r="E47" s="45"/>
      <c r="F47" s="45"/>
      <c r="G47" s="45"/>
      <c r="H47" s="45"/>
      <c r="I47" s="45"/>
      <c r="J47" s="45"/>
      <c r="K47" s="45"/>
      <c r="L47" s="45"/>
      <c r="M47" s="39"/>
      <c r="N47" s="39"/>
      <c r="O47" s="39"/>
      <c r="P47" s="39"/>
    </row>
    <row r="48" spans="1:16" ht="15" customHeight="1">
      <c r="A48" s="41"/>
      <c r="B48" s="42"/>
      <c r="C48" s="36" t="s">
        <v>136</v>
      </c>
      <c r="D48" s="62">
        <v>1E-4</v>
      </c>
      <c r="E48" s="45"/>
      <c r="F48" s="62">
        <f>SUM(D48)</f>
        <v>1E-4</v>
      </c>
      <c r="G48" s="61">
        <v>1E-4</v>
      </c>
      <c r="H48" s="45"/>
      <c r="I48" s="62">
        <f>G48</f>
        <v>1E-4</v>
      </c>
      <c r="J48" s="45">
        <f t="shared" si="4"/>
        <v>0</v>
      </c>
      <c r="K48" s="45">
        <f t="shared" si="5"/>
        <v>0</v>
      </c>
      <c r="L48" s="45">
        <f t="shared" si="6"/>
        <v>0</v>
      </c>
      <c r="M48" s="39"/>
      <c r="N48" s="39"/>
      <c r="O48" s="39"/>
      <c r="P48" s="39"/>
    </row>
    <row r="49" spans="1:17" ht="15" customHeight="1">
      <c r="A49" s="41"/>
      <c r="B49" s="42"/>
      <c r="C49" s="36" t="s">
        <v>137</v>
      </c>
      <c r="D49" s="62">
        <v>4.7199999999999999E-2</v>
      </c>
      <c r="E49" s="45"/>
      <c r="F49" s="62">
        <f t="shared" ref="F49:F50" si="8">SUM(D49)</f>
        <v>4.7199999999999999E-2</v>
      </c>
      <c r="G49" s="61">
        <v>3.9E-2</v>
      </c>
      <c r="H49" s="45"/>
      <c r="I49" s="62">
        <f t="shared" ref="I49:I50" si="9">G49</f>
        <v>3.9E-2</v>
      </c>
      <c r="J49" s="45">
        <f t="shared" si="4"/>
        <v>-8.199999999999999E-3</v>
      </c>
      <c r="K49" s="45">
        <f t="shared" si="5"/>
        <v>0</v>
      </c>
      <c r="L49" s="45">
        <f t="shared" si="6"/>
        <v>-8.199999999999999E-3</v>
      </c>
      <c r="M49" s="39"/>
      <c r="N49" s="39"/>
      <c r="O49" s="39"/>
      <c r="P49" s="39"/>
    </row>
    <row r="50" spans="1:17" ht="15" customHeight="1">
      <c r="A50" s="41"/>
      <c r="B50" s="42"/>
      <c r="C50" s="36" t="s">
        <v>138</v>
      </c>
      <c r="D50" s="62">
        <v>5.1000000000000004E-3</v>
      </c>
      <c r="E50" s="45"/>
      <c r="F50" s="62">
        <f t="shared" si="8"/>
        <v>5.1000000000000004E-3</v>
      </c>
      <c r="G50" s="61">
        <v>3.0000000000000001E-3</v>
      </c>
      <c r="H50" s="45"/>
      <c r="I50" s="62">
        <f t="shared" si="9"/>
        <v>3.0000000000000001E-3</v>
      </c>
      <c r="J50" s="45">
        <f t="shared" si="4"/>
        <v>-2.1000000000000003E-3</v>
      </c>
      <c r="K50" s="45">
        <f t="shared" si="5"/>
        <v>0</v>
      </c>
      <c r="L50" s="45">
        <f t="shared" si="6"/>
        <v>-2.1000000000000003E-3</v>
      </c>
      <c r="M50" s="39"/>
      <c r="N50" s="39"/>
      <c r="O50" s="39"/>
      <c r="P50" s="39"/>
    </row>
    <row r="51" spans="1:17" ht="15" customHeight="1">
      <c r="A51" s="41">
        <v>4</v>
      </c>
      <c r="B51" s="42"/>
      <c r="C51" s="38" t="s">
        <v>58</v>
      </c>
      <c r="D51" s="63"/>
      <c r="E51" s="44"/>
      <c r="F51" s="43" t="s">
        <v>143</v>
      </c>
      <c r="G51" s="46"/>
      <c r="H51" s="46"/>
      <c r="I51" s="62" t="s">
        <v>143</v>
      </c>
      <c r="J51" s="45"/>
      <c r="K51" s="45"/>
      <c r="L51" s="45"/>
      <c r="M51" s="40"/>
      <c r="N51" s="40"/>
      <c r="O51" s="40"/>
      <c r="P51" s="40"/>
    </row>
    <row r="52" spans="1:17" ht="33" customHeight="1">
      <c r="A52" s="41"/>
      <c r="B52" s="42"/>
      <c r="C52" s="36" t="s">
        <v>141</v>
      </c>
      <c r="D52" s="45"/>
      <c r="E52" s="45"/>
      <c r="F52" s="45"/>
      <c r="G52" s="45" t="s">
        <v>143</v>
      </c>
      <c r="H52" s="45"/>
      <c r="I52" s="45" t="s">
        <v>143</v>
      </c>
      <c r="J52" s="45"/>
      <c r="K52" s="45"/>
      <c r="L52" s="45"/>
      <c r="M52" s="39"/>
      <c r="N52" s="39"/>
      <c r="O52" s="39"/>
      <c r="P52" s="39"/>
    </row>
    <row r="53" spans="1:17" ht="15" customHeight="1">
      <c r="A53" s="41"/>
      <c r="B53" s="42"/>
      <c r="C53" s="36" t="s">
        <v>142</v>
      </c>
      <c r="D53" s="45">
        <v>1</v>
      </c>
      <c r="E53" s="45"/>
      <c r="F53" s="45">
        <f t="shared" si="7"/>
        <v>1</v>
      </c>
      <c r="G53" s="45">
        <v>1</v>
      </c>
      <c r="H53" s="45"/>
      <c r="I53" s="45">
        <f t="shared" si="3"/>
        <v>1</v>
      </c>
      <c r="J53" s="45">
        <f t="shared" si="4"/>
        <v>0</v>
      </c>
      <c r="K53" s="45">
        <f t="shared" si="5"/>
        <v>0</v>
      </c>
      <c r="L53" s="45">
        <f t="shared" si="6"/>
        <v>0</v>
      </c>
      <c r="M53" s="39"/>
      <c r="N53" s="39"/>
      <c r="O53" s="39"/>
      <c r="P53" s="39"/>
    </row>
    <row r="54" spans="1:17" ht="15" customHeight="1">
      <c r="A54" s="41"/>
      <c r="B54" s="42"/>
      <c r="C54" s="36" t="s">
        <v>137</v>
      </c>
      <c r="D54" s="45">
        <v>1</v>
      </c>
      <c r="E54" s="45"/>
      <c r="F54" s="45">
        <f t="shared" si="7"/>
        <v>1</v>
      </c>
      <c r="G54" s="45">
        <v>16.7</v>
      </c>
      <c r="H54" s="45"/>
      <c r="I54" s="45">
        <f t="shared" si="3"/>
        <v>16.7</v>
      </c>
      <c r="J54" s="45">
        <f t="shared" si="4"/>
        <v>15.7</v>
      </c>
      <c r="K54" s="45">
        <f t="shared" si="5"/>
        <v>0</v>
      </c>
      <c r="L54" s="45">
        <f t="shared" si="6"/>
        <v>15.7</v>
      </c>
      <c r="M54" s="39"/>
      <c r="N54" s="39"/>
      <c r="O54" s="39"/>
      <c r="P54" s="39"/>
    </row>
    <row r="55" spans="1:17" ht="15" customHeight="1">
      <c r="A55" s="47"/>
      <c r="B55" s="42"/>
      <c r="C55" s="48" t="s">
        <v>138</v>
      </c>
      <c r="D55" s="45">
        <v>1</v>
      </c>
      <c r="E55" s="45"/>
      <c r="F55" s="45">
        <f t="shared" si="7"/>
        <v>1</v>
      </c>
      <c r="G55" s="49">
        <v>45.8</v>
      </c>
      <c r="H55" s="49"/>
      <c r="I55" s="49">
        <f t="shared" si="3"/>
        <v>45.8</v>
      </c>
      <c r="J55" s="49">
        <f t="shared" si="4"/>
        <v>44.8</v>
      </c>
      <c r="K55" s="49">
        <f t="shared" si="5"/>
        <v>0</v>
      </c>
      <c r="L55" s="49">
        <f t="shared" si="6"/>
        <v>44.8</v>
      </c>
      <c r="M55" s="39"/>
      <c r="N55" s="39"/>
      <c r="O55" s="39"/>
      <c r="P55" s="39"/>
    </row>
    <row r="56" spans="1:17" ht="28.5" customHeight="1">
      <c r="A56" s="83" t="s">
        <v>168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27"/>
      <c r="N56" s="27"/>
      <c r="O56" s="27"/>
      <c r="P56" s="27"/>
    </row>
    <row r="57" spans="1:17" ht="29.25" hidden="1" customHeight="1">
      <c r="A57" s="30"/>
      <c r="C57" s="50" t="s">
        <v>120</v>
      </c>
      <c r="D57" s="51"/>
      <c r="E57" s="51"/>
      <c r="F57" s="51"/>
      <c r="G57" s="51"/>
      <c r="H57" s="51"/>
      <c r="I57" s="51"/>
      <c r="J57" s="51"/>
      <c r="K57" s="51"/>
      <c r="L57" s="51"/>
      <c r="M57" s="28"/>
      <c r="N57" s="28"/>
      <c r="O57" s="28"/>
      <c r="P57" s="27"/>
      <c r="Q57" s="27"/>
    </row>
    <row r="58" spans="1:17" ht="15.75" hidden="1">
      <c r="A58" s="55"/>
      <c r="B58" s="55"/>
      <c r="C58" s="52" t="s">
        <v>144</v>
      </c>
      <c r="D58" s="45"/>
      <c r="E58" s="45">
        <v>87.667000000000002</v>
      </c>
      <c r="F58" s="45">
        <f>SUM(E58)</f>
        <v>87.667000000000002</v>
      </c>
      <c r="G58" s="45"/>
      <c r="H58" s="45">
        <v>87.667000000000002</v>
      </c>
      <c r="I58" s="45">
        <f>SUM(H58)</f>
        <v>87.667000000000002</v>
      </c>
      <c r="J58" s="45"/>
      <c r="K58" s="45">
        <f>SUM(H58-E58)</f>
        <v>0</v>
      </c>
      <c r="L58" s="45">
        <f>SUM(K58)</f>
        <v>0</v>
      </c>
      <c r="M58" s="39"/>
      <c r="N58" s="39"/>
      <c r="O58" s="39"/>
      <c r="P58" s="39"/>
      <c r="Q58" s="39"/>
    </row>
    <row r="59" spans="1:17" ht="27" hidden="1" customHeight="1">
      <c r="A59" s="55"/>
      <c r="B59" s="55"/>
      <c r="C59" s="53" t="s">
        <v>145</v>
      </c>
      <c r="D59" s="45"/>
      <c r="E59" s="45">
        <v>88.667000000000002</v>
      </c>
      <c r="F59" s="45">
        <f t="shared" ref="F59:F60" si="10">SUM(E59)</f>
        <v>88.667000000000002</v>
      </c>
      <c r="G59" s="45"/>
      <c r="H59" s="45">
        <v>88.667000000000002</v>
      </c>
      <c r="I59" s="45">
        <f t="shared" ref="I59:I60" si="11">SUM(H59)</f>
        <v>88.667000000000002</v>
      </c>
      <c r="J59" s="45"/>
      <c r="K59" s="45">
        <f t="shared" ref="K59:K68" si="12">SUM(H59-E59)</f>
        <v>0</v>
      </c>
      <c r="L59" s="45">
        <f t="shared" ref="L59:L68" si="13">SUM(K59)</f>
        <v>0</v>
      </c>
      <c r="M59" s="39"/>
      <c r="N59" s="39"/>
      <c r="O59" s="39"/>
      <c r="P59" s="39"/>
      <c r="Q59" s="39"/>
    </row>
    <row r="60" spans="1:17" ht="13.5" hidden="1" customHeight="1">
      <c r="A60" s="55"/>
      <c r="B60" s="55"/>
      <c r="C60" s="53" t="s">
        <v>146</v>
      </c>
      <c r="D60" s="45"/>
      <c r="E60" s="45">
        <v>89.667000000000002</v>
      </c>
      <c r="F60" s="45">
        <f t="shared" si="10"/>
        <v>89.667000000000002</v>
      </c>
      <c r="G60" s="45"/>
      <c r="H60" s="45">
        <v>89.667000000000002</v>
      </c>
      <c r="I60" s="45">
        <f t="shared" si="11"/>
        <v>89.667000000000002</v>
      </c>
      <c r="J60" s="45"/>
      <c r="K60" s="45">
        <f t="shared" si="12"/>
        <v>0</v>
      </c>
      <c r="L60" s="45">
        <f t="shared" si="13"/>
        <v>0</v>
      </c>
      <c r="M60" s="39"/>
      <c r="N60" s="39"/>
      <c r="O60" s="39"/>
      <c r="P60" s="39"/>
      <c r="Q60" s="39"/>
    </row>
    <row r="61" spans="1:17" ht="15.75" hidden="1">
      <c r="A61" s="55"/>
      <c r="B61" s="55"/>
      <c r="C61" s="53" t="s">
        <v>147</v>
      </c>
      <c r="D61" s="45"/>
      <c r="E61" s="45">
        <v>84.7</v>
      </c>
      <c r="F61" s="45">
        <f t="shared" ref="F61:F68" si="14">SUM(E61)</f>
        <v>84.7</v>
      </c>
      <c r="G61" s="37"/>
      <c r="H61" s="45">
        <v>84.7</v>
      </c>
      <c r="I61" s="45">
        <f t="shared" ref="I61:I68" si="15">SUM(H61)</f>
        <v>84.7</v>
      </c>
      <c r="J61" s="45"/>
      <c r="K61" s="45">
        <f t="shared" si="12"/>
        <v>0</v>
      </c>
      <c r="L61" s="45">
        <f t="shared" si="13"/>
        <v>0</v>
      </c>
      <c r="M61" s="39"/>
      <c r="N61" s="39"/>
      <c r="O61" s="39"/>
      <c r="P61" s="39"/>
      <c r="Q61" s="39"/>
    </row>
    <row r="62" spans="1:17" hidden="1">
      <c r="A62" s="55"/>
      <c r="B62" s="55"/>
      <c r="C62" s="52" t="s">
        <v>148</v>
      </c>
      <c r="D62" s="32"/>
      <c r="E62" s="32"/>
      <c r="F62" s="45"/>
      <c r="G62" s="32"/>
      <c r="H62" s="32"/>
      <c r="I62" s="45"/>
      <c r="J62" s="32"/>
      <c r="K62" s="45"/>
      <c r="L62" s="45"/>
      <c r="M62" s="28"/>
      <c r="N62" s="28"/>
      <c r="O62" s="28"/>
      <c r="P62" s="27"/>
      <c r="Q62" s="27"/>
    </row>
    <row r="63" spans="1:17" ht="26.25" hidden="1" customHeight="1">
      <c r="A63" s="55"/>
      <c r="B63" s="55"/>
      <c r="C63" s="53" t="s">
        <v>149</v>
      </c>
      <c r="D63" s="45"/>
      <c r="E63" s="45">
        <v>1</v>
      </c>
      <c r="F63" s="45">
        <f t="shared" si="14"/>
        <v>1</v>
      </c>
      <c r="G63" s="45"/>
      <c r="H63" s="45">
        <v>1</v>
      </c>
      <c r="I63" s="45">
        <f t="shared" si="15"/>
        <v>1</v>
      </c>
      <c r="J63" s="45"/>
      <c r="K63" s="45">
        <f t="shared" si="12"/>
        <v>0</v>
      </c>
      <c r="L63" s="45">
        <f t="shared" si="13"/>
        <v>0</v>
      </c>
      <c r="M63" s="39"/>
      <c r="N63" s="39"/>
      <c r="O63" s="39"/>
      <c r="P63" s="39"/>
      <c r="Q63" s="39"/>
    </row>
    <row r="64" spans="1:17" ht="27.75" hidden="1" customHeight="1">
      <c r="A64" s="55"/>
      <c r="B64" s="55"/>
      <c r="C64" s="53" t="s">
        <v>150</v>
      </c>
      <c r="D64" s="45"/>
      <c r="E64" s="45">
        <v>84.7</v>
      </c>
      <c r="F64" s="45">
        <f t="shared" si="14"/>
        <v>84.7</v>
      </c>
      <c r="G64" s="45"/>
      <c r="H64" s="45">
        <v>84.7</v>
      </c>
      <c r="I64" s="45">
        <f t="shared" si="15"/>
        <v>84.7</v>
      </c>
      <c r="J64" s="45"/>
      <c r="K64" s="45">
        <f t="shared" si="12"/>
        <v>0</v>
      </c>
      <c r="L64" s="45">
        <f t="shared" si="13"/>
        <v>0</v>
      </c>
      <c r="M64" s="39"/>
      <c r="N64" s="39"/>
      <c r="O64" s="39"/>
      <c r="P64" s="39"/>
      <c r="Q64" s="39"/>
    </row>
    <row r="65" spans="1:17" ht="15.75" hidden="1">
      <c r="A65" s="55"/>
      <c r="B65" s="55"/>
      <c r="C65" s="52" t="s">
        <v>151</v>
      </c>
      <c r="D65" s="45"/>
      <c r="E65" s="45"/>
      <c r="F65" s="45"/>
      <c r="G65" s="45"/>
      <c r="H65" s="45"/>
      <c r="I65" s="45"/>
      <c r="J65" s="45"/>
      <c r="K65" s="45"/>
      <c r="L65" s="45"/>
      <c r="M65" s="39"/>
      <c r="N65" s="39"/>
      <c r="O65" s="39"/>
      <c r="P65" s="39"/>
      <c r="Q65" s="39"/>
    </row>
    <row r="66" spans="1:17" ht="27.75" hidden="1" customHeight="1">
      <c r="A66" s="55"/>
      <c r="B66" s="55"/>
      <c r="C66" s="53" t="s">
        <v>152</v>
      </c>
      <c r="D66" s="45"/>
      <c r="E66" s="45">
        <v>1.06</v>
      </c>
      <c r="F66" s="45">
        <v>1.06</v>
      </c>
      <c r="G66" s="45"/>
      <c r="H66" s="45">
        <v>1.06</v>
      </c>
      <c r="I66" s="45">
        <f t="shared" si="15"/>
        <v>1.06</v>
      </c>
      <c r="J66" s="45"/>
      <c r="K66" s="45">
        <f t="shared" si="12"/>
        <v>0</v>
      </c>
      <c r="L66" s="45">
        <f t="shared" si="13"/>
        <v>0</v>
      </c>
      <c r="M66" s="39"/>
      <c r="N66" s="39"/>
      <c r="O66" s="39"/>
      <c r="P66" s="39"/>
      <c r="Q66" s="39"/>
    </row>
    <row r="67" spans="1:17" ht="15.75" hidden="1">
      <c r="A67" s="55"/>
      <c r="B67" s="55"/>
      <c r="C67" s="52" t="s">
        <v>153</v>
      </c>
      <c r="D67" s="45"/>
      <c r="E67" s="45"/>
      <c r="F67" s="45"/>
      <c r="G67" s="45"/>
      <c r="H67" s="45"/>
      <c r="I67" s="45"/>
      <c r="J67" s="45"/>
      <c r="K67" s="45"/>
      <c r="L67" s="45"/>
      <c r="M67" s="39"/>
      <c r="N67" s="39"/>
      <c r="O67" s="39"/>
      <c r="P67" s="39"/>
      <c r="Q67" s="39"/>
    </row>
    <row r="68" spans="1:17" ht="24.75" hidden="1" customHeight="1">
      <c r="A68" s="55"/>
      <c r="B68" s="55"/>
      <c r="C68" s="53" t="s">
        <v>154</v>
      </c>
      <c r="D68" s="45"/>
      <c r="E68" s="45">
        <v>100</v>
      </c>
      <c r="F68" s="45">
        <f t="shared" si="14"/>
        <v>100</v>
      </c>
      <c r="G68" s="45"/>
      <c r="H68" s="45">
        <v>100</v>
      </c>
      <c r="I68" s="45">
        <f t="shared" si="15"/>
        <v>100</v>
      </c>
      <c r="J68" s="45"/>
      <c r="K68" s="45">
        <f t="shared" si="12"/>
        <v>0</v>
      </c>
      <c r="L68" s="45">
        <f t="shared" si="13"/>
        <v>0</v>
      </c>
      <c r="M68" s="39"/>
      <c r="N68" s="39"/>
      <c r="O68" s="39"/>
      <c r="P68" s="39"/>
      <c r="Q68" s="39"/>
    </row>
    <row r="69" spans="1:17" ht="18" hidden="1" customHeight="1">
      <c r="A69" s="89" t="s">
        <v>155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27"/>
      <c r="N69" s="27"/>
      <c r="O69" s="27"/>
      <c r="P69" s="27"/>
      <c r="Q69" s="27"/>
    </row>
    <row r="70" spans="1:17" ht="18.75">
      <c r="A70" s="86" t="s">
        <v>61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27"/>
      <c r="N70" s="27"/>
      <c r="O70" s="27"/>
      <c r="P70" s="27"/>
      <c r="Q70" s="27"/>
    </row>
  </sheetData>
  <mergeCells count="32">
    <mergeCell ref="D3:F3"/>
    <mergeCell ref="G3:I3"/>
    <mergeCell ref="J3:L3"/>
    <mergeCell ref="A2:L2"/>
    <mergeCell ref="A1:M1"/>
    <mergeCell ref="A3:B4"/>
    <mergeCell ref="C3:C4"/>
    <mergeCell ref="A16:L16"/>
    <mergeCell ref="A5:L5"/>
    <mergeCell ref="A6:B6"/>
    <mergeCell ref="A7:B7"/>
    <mergeCell ref="A8:B8"/>
    <mergeCell ref="A9:B9"/>
    <mergeCell ref="A10:B10"/>
    <mergeCell ref="A11:B11"/>
    <mergeCell ref="A12:B12"/>
    <mergeCell ref="A13:L13"/>
    <mergeCell ref="A14:B14"/>
    <mergeCell ref="A15:B15"/>
    <mergeCell ref="A23:L23"/>
    <mergeCell ref="A70:L70"/>
    <mergeCell ref="A17:B17"/>
    <mergeCell ref="A18:B18"/>
    <mergeCell ref="A19:L19"/>
    <mergeCell ref="A20:B20"/>
    <mergeCell ref="A21:B21"/>
    <mergeCell ref="A22:L22"/>
    <mergeCell ref="A69:L69"/>
    <mergeCell ref="C34:L34"/>
    <mergeCell ref="A56:L56"/>
    <mergeCell ref="A35:L35"/>
    <mergeCell ref="A24:L24"/>
  </mergeCells>
  <pageMargins left="0.54166666666666663" right="0.57291666666666663" top="0.3" bottom="0.27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topLeftCell="A52" workbookViewId="0">
      <selection activeCell="A6" sqref="A6:K6"/>
    </sheetView>
  </sheetViews>
  <sheetFormatPr defaultRowHeight="15"/>
  <cols>
    <col min="1" max="1" width="4.28515625" customWidth="1"/>
    <col min="2" max="2" width="46.85546875" customWidth="1"/>
    <col min="9" max="9" width="7.85546875" customWidth="1"/>
    <col min="10" max="10" width="8.140625" customWidth="1"/>
    <col min="11" max="11" width="7.7109375" customWidth="1"/>
  </cols>
  <sheetData>
    <row r="1" spans="1:11" ht="15.75">
      <c r="A1" s="4" t="s">
        <v>62</v>
      </c>
    </row>
    <row r="2" spans="1:11">
      <c r="A2" s="99" t="s">
        <v>7</v>
      </c>
      <c r="B2" s="99" t="s">
        <v>8</v>
      </c>
      <c r="C2" s="102" t="s">
        <v>64</v>
      </c>
      <c r="D2" s="103"/>
      <c r="E2" s="104"/>
      <c r="F2" s="102" t="s">
        <v>65</v>
      </c>
      <c r="G2" s="103"/>
      <c r="H2" s="104"/>
      <c r="I2" s="102" t="s">
        <v>66</v>
      </c>
      <c r="J2" s="103"/>
      <c r="K2" s="104"/>
    </row>
    <row r="3" spans="1:11">
      <c r="A3" s="100"/>
      <c r="B3" s="100"/>
      <c r="C3" s="105"/>
      <c r="D3" s="106"/>
      <c r="E3" s="107"/>
      <c r="F3" s="105"/>
      <c r="G3" s="106"/>
      <c r="H3" s="107"/>
      <c r="I3" s="105" t="s">
        <v>67</v>
      </c>
      <c r="J3" s="106"/>
      <c r="K3" s="107"/>
    </row>
    <row r="4" spans="1:11" ht="38.25">
      <c r="A4" s="101"/>
      <c r="B4" s="101"/>
      <c r="C4" s="7" t="s">
        <v>12</v>
      </c>
      <c r="D4" s="7" t="s">
        <v>13</v>
      </c>
      <c r="E4" s="7" t="s">
        <v>14</v>
      </c>
      <c r="F4" s="7" t="s">
        <v>12</v>
      </c>
      <c r="G4" s="7" t="s">
        <v>13</v>
      </c>
      <c r="H4" s="7" t="s">
        <v>14</v>
      </c>
      <c r="I4" s="7" t="s">
        <v>12</v>
      </c>
      <c r="J4" s="7" t="s">
        <v>13</v>
      </c>
      <c r="K4" s="7" t="s">
        <v>14</v>
      </c>
    </row>
    <row r="5" spans="1:11" ht="13.15" customHeight="1">
      <c r="A5" s="7" t="s">
        <v>17</v>
      </c>
      <c r="B5" s="8" t="s">
        <v>16</v>
      </c>
      <c r="C5" s="7">
        <v>3109.5529999999999</v>
      </c>
      <c r="D5" s="7">
        <v>114.892</v>
      </c>
      <c r="E5" s="7">
        <v>3224.4450000000002</v>
      </c>
      <c r="F5" s="7">
        <v>3234.9960000000001</v>
      </c>
      <c r="G5" s="7">
        <v>0</v>
      </c>
      <c r="H5" s="7">
        <v>3234.9949999999999</v>
      </c>
      <c r="I5" s="64">
        <f>SUM(F5/C5)-100%</f>
        <v>4.0341168007105965E-2</v>
      </c>
      <c r="J5" s="64">
        <f>SUM(G5/D5)</f>
        <v>0</v>
      </c>
      <c r="K5" s="64">
        <f>SUM(H5/E5)-100%</f>
        <v>3.2718808973326574E-3</v>
      </c>
    </row>
    <row r="6" spans="1:11" ht="49.5" customHeight="1">
      <c r="A6" s="108" t="s">
        <v>169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>
      <c r="A7" s="7" t="s">
        <v>17</v>
      </c>
      <c r="B7" s="8" t="s">
        <v>18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7" t="s">
        <v>17</v>
      </c>
    </row>
    <row r="8" spans="1:11" ht="30" customHeight="1">
      <c r="A8" s="10"/>
      <c r="B8" s="17" t="s">
        <v>117</v>
      </c>
      <c r="C8" s="65">
        <v>2889.654</v>
      </c>
      <c r="D8" s="65">
        <v>0</v>
      </c>
      <c r="E8" s="65">
        <v>2889.654</v>
      </c>
      <c r="F8" s="65">
        <v>3027.5259999999998</v>
      </c>
      <c r="G8" s="65">
        <v>0</v>
      </c>
      <c r="H8" s="65">
        <v>3027.5259999999998</v>
      </c>
      <c r="I8" s="64">
        <f>SUM(F8/C8)-100%</f>
        <v>4.7712286661309555E-2</v>
      </c>
      <c r="J8" s="64">
        <v>0</v>
      </c>
      <c r="K8" s="64">
        <f>SUM(H8/E8)-100%</f>
        <v>4.7712286661309555E-2</v>
      </c>
    </row>
    <row r="9" spans="1:11" ht="42.6" customHeight="1">
      <c r="A9" s="108" t="s">
        <v>159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>
      <c r="A10" s="11" t="s">
        <v>15</v>
      </c>
      <c r="B10" s="18" t="s">
        <v>47</v>
      </c>
      <c r="C10" s="11" t="s">
        <v>17</v>
      </c>
      <c r="D10" s="11" t="s">
        <v>17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</row>
    <row r="11" spans="1:11" ht="13.9" customHeight="1">
      <c r="A11" s="7"/>
      <c r="B11" s="8" t="s">
        <v>48</v>
      </c>
      <c r="C11" s="67">
        <v>6.75</v>
      </c>
      <c r="D11" s="67"/>
      <c r="E11" s="67">
        <v>6.75</v>
      </c>
      <c r="F11" s="24">
        <v>6.75</v>
      </c>
      <c r="G11" s="24"/>
      <c r="H11" s="24">
        <v>6.75</v>
      </c>
      <c r="I11" s="64">
        <f>SUM(F11/C11)-100%</f>
        <v>0</v>
      </c>
      <c r="J11" s="64"/>
      <c r="K11" s="64">
        <f>SUM(I11)</f>
        <v>0</v>
      </c>
    </row>
    <row r="12" spans="1:11" ht="28.9" customHeight="1">
      <c r="A12" s="7"/>
      <c r="B12" s="8" t="s">
        <v>49</v>
      </c>
      <c r="C12" s="67">
        <v>14.02</v>
      </c>
      <c r="D12" s="67"/>
      <c r="E12" s="67">
        <f>SUM(C12)</f>
        <v>14.02</v>
      </c>
      <c r="F12" s="24">
        <v>14.02</v>
      </c>
      <c r="G12" s="24"/>
      <c r="H12" s="24">
        <f>SUM(F12)</f>
        <v>14.02</v>
      </c>
      <c r="I12" s="64">
        <f t="shared" ref="I12:I16" si="0">SUM(F12/C12)-100%</f>
        <v>0</v>
      </c>
      <c r="J12" s="64"/>
      <c r="K12" s="64">
        <f t="shared" ref="K12:K16" si="1">SUM(I12)</f>
        <v>0</v>
      </c>
    </row>
    <row r="13" spans="1:11" ht="18.600000000000001" customHeight="1">
      <c r="A13" s="7"/>
      <c r="B13" s="8" t="s">
        <v>50</v>
      </c>
      <c r="C13" s="67">
        <v>2.25</v>
      </c>
      <c r="D13" s="67"/>
      <c r="E13" s="67">
        <f t="shared" ref="E13:E16" si="2">SUM(C13)</f>
        <v>2.25</v>
      </c>
      <c r="F13" s="24">
        <v>2.25</v>
      </c>
      <c r="G13" s="24"/>
      <c r="H13" s="24">
        <f t="shared" ref="H13:H16" si="3">SUM(F13)</f>
        <v>2.25</v>
      </c>
      <c r="I13" s="64">
        <f t="shared" si="0"/>
        <v>0</v>
      </c>
      <c r="J13" s="64"/>
      <c r="K13" s="64">
        <f t="shared" si="1"/>
        <v>0</v>
      </c>
    </row>
    <row r="14" spans="1:11" ht="15" customHeight="1">
      <c r="A14" s="7"/>
      <c r="B14" s="8" t="s">
        <v>51</v>
      </c>
      <c r="C14" s="67">
        <v>10</v>
      </c>
      <c r="D14" s="67"/>
      <c r="E14" s="67">
        <f t="shared" si="2"/>
        <v>10</v>
      </c>
      <c r="F14" s="24">
        <v>10</v>
      </c>
      <c r="G14" s="24"/>
      <c r="H14" s="24">
        <f t="shared" si="3"/>
        <v>10</v>
      </c>
      <c r="I14" s="64">
        <f t="shared" si="0"/>
        <v>0</v>
      </c>
      <c r="J14" s="64"/>
      <c r="K14" s="64">
        <f t="shared" si="1"/>
        <v>0</v>
      </c>
    </row>
    <row r="15" spans="1:11" ht="18" customHeight="1">
      <c r="A15" s="7"/>
      <c r="B15" s="8" t="s">
        <v>52</v>
      </c>
      <c r="C15" s="67">
        <v>33.020000000000003</v>
      </c>
      <c r="D15" s="67"/>
      <c r="E15" s="67">
        <f t="shared" si="2"/>
        <v>33.020000000000003</v>
      </c>
      <c r="F15" s="24">
        <v>33.020000000000003</v>
      </c>
      <c r="G15" s="24"/>
      <c r="H15" s="24">
        <f t="shared" si="3"/>
        <v>33.020000000000003</v>
      </c>
      <c r="I15" s="64">
        <f t="shared" si="0"/>
        <v>0</v>
      </c>
      <c r="J15" s="64"/>
      <c r="K15" s="64">
        <f t="shared" si="1"/>
        <v>0</v>
      </c>
    </row>
    <row r="16" spans="1:11" ht="27.6" customHeight="1">
      <c r="A16" s="7" t="s">
        <v>17</v>
      </c>
      <c r="B16" s="8" t="s">
        <v>53</v>
      </c>
      <c r="C16" s="67">
        <v>5</v>
      </c>
      <c r="D16" s="67"/>
      <c r="E16" s="67">
        <f t="shared" si="2"/>
        <v>5</v>
      </c>
      <c r="F16" s="24">
        <v>5</v>
      </c>
      <c r="G16" s="24"/>
      <c r="H16" s="24">
        <f t="shared" si="3"/>
        <v>5</v>
      </c>
      <c r="I16" s="64">
        <f t="shared" si="0"/>
        <v>0</v>
      </c>
      <c r="J16" s="64"/>
      <c r="K16" s="64">
        <f t="shared" si="1"/>
        <v>0</v>
      </c>
    </row>
    <row r="17" spans="1:12">
      <c r="A17" s="7" t="s">
        <v>30</v>
      </c>
      <c r="B17" s="8" t="s">
        <v>54</v>
      </c>
      <c r="I17" s="64"/>
      <c r="J17" s="64"/>
      <c r="K17" s="64"/>
    </row>
    <row r="18" spans="1:12" ht="25.15" customHeight="1">
      <c r="A18" s="7" t="s">
        <v>17</v>
      </c>
      <c r="B18" s="8" t="s">
        <v>55</v>
      </c>
      <c r="C18" s="67">
        <v>1145</v>
      </c>
      <c r="D18" s="67"/>
      <c r="E18" s="67">
        <v>1145</v>
      </c>
      <c r="F18" s="24">
        <v>959</v>
      </c>
      <c r="G18" s="24"/>
      <c r="H18" s="24">
        <v>959</v>
      </c>
      <c r="I18" s="64">
        <f>SUM(F18/C18)-100%</f>
        <v>-0.16244541484716157</v>
      </c>
      <c r="J18" s="64"/>
      <c r="K18" s="64">
        <f>I18</f>
        <v>-0.16244541484716157</v>
      </c>
    </row>
    <row r="19" spans="1:12" ht="15.6" customHeight="1">
      <c r="A19" s="7" t="s">
        <v>41</v>
      </c>
      <c r="B19" s="8" t="s">
        <v>56</v>
      </c>
      <c r="I19" s="64"/>
      <c r="J19" s="64"/>
      <c r="K19" s="64"/>
    </row>
    <row r="20" spans="1:12" ht="17.45" customHeight="1">
      <c r="A20" s="7"/>
      <c r="B20" s="8" t="s">
        <v>57</v>
      </c>
      <c r="C20" s="67">
        <v>2.37</v>
      </c>
      <c r="D20" s="67"/>
      <c r="E20" s="67">
        <v>2.37</v>
      </c>
      <c r="F20" s="24">
        <v>3.9119999999999999</v>
      </c>
      <c r="G20" s="24"/>
      <c r="H20" s="24">
        <v>3.9119999999999999</v>
      </c>
      <c r="I20" s="64">
        <f>SUM(F20/C20)-100%</f>
        <v>0.65063291139240498</v>
      </c>
      <c r="J20" s="64"/>
      <c r="K20" s="64">
        <f>SUM(I20)</f>
        <v>0.65063291139240498</v>
      </c>
    </row>
    <row r="21" spans="1:12">
      <c r="A21" s="7" t="s">
        <v>63</v>
      </c>
      <c r="B21" s="8" t="s">
        <v>58</v>
      </c>
      <c r="C21" s="67"/>
      <c r="D21" s="67"/>
      <c r="E21" s="67"/>
      <c r="F21" s="24"/>
      <c r="G21" s="24"/>
      <c r="H21" s="24"/>
      <c r="I21" s="64"/>
      <c r="J21" s="64"/>
      <c r="K21" s="64"/>
    </row>
    <row r="22" spans="1:12" ht="36.75" customHeight="1">
      <c r="A22" s="9"/>
      <c r="B22" s="8" t="s">
        <v>59</v>
      </c>
      <c r="C22" s="67">
        <v>46</v>
      </c>
      <c r="D22" s="67"/>
      <c r="E22" s="67">
        <v>46</v>
      </c>
      <c r="F22" s="24">
        <v>39</v>
      </c>
      <c r="G22" s="24"/>
      <c r="H22" s="24">
        <v>39</v>
      </c>
      <c r="I22" s="64">
        <f>SUM(F22/C22)-100%</f>
        <v>-0.15217391304347827</v>
      </c>
      <c r="J22" s="64"/>
      <c r="K22" s="64">
        <f>I22</f>
        <v>-0.15217391304347827</v>
      </c>
    </row>
    <row r="23" spans="1:12" ht="26.25" hidden="1" customHeight="1">
      <c r="A23" s="96" t="s">
        <v>156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2" ht="15" hidden="1" customHeight="1">
      <c r="A24" s="112" t="s">
        <v>123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56"/>
    </row>
    <row r="25" spans="1:12" hidden="1">
      <c r="A25" s="31">
        <v>1</v>
      </c>
      <c r="B25" s="57" t="s">
        <v>126</v>
      </c>
      <c r="C25" s="32"/>
      <c r="D25" s="32"/>
      <c r="E25" s="32"/>
      <c r="F25" s="32"/>
      <c r="G25" s="32"/>
      <c r="H25" s="32"/>
      <c r="I25" s="31"/>
      <c r="J25" s="31"/>
      <c r="K25" s="31"/>
      <c r="L25" s="27"/>
    </row>
    <row r="26" spans="1:12" ht="25.5" hidden="1">
      <c r="A26" s="31"/>
      <c r="B26" s="58" t="s">
        <v>127</v>
      </c>
      <c r="C26" s="22"/>
      <c r="D26" s="25">
        <v>9.8000000000000007</v>
      </c>
      <c r="E26" s="25">
        <v>9.8000000000000007</v>
      </c>
      <c r="F26" s="22"/>
      <c r="G26" s="22">
        <v>27.23</v>
      </c>
      <c r="H26" s="22">
        <v>27.23</v>
      </c>
      <c r="I26" s="31"/>
      <c r="J26" s="64">
        <f t="shared" ref="J26" si="4">SUM(G26/D26)</f>
        <v>2.7785714285714285</v>
      </c>
      <c r="K26" s="64">
        <f t="shared" ref="K26" si="5">SUM(H26/E26)</f>
        <v>2.7785714285714285</v>
      </c>
    </row>
    <row r="27" spans="1:12" hidden="1">
      <c r="A27" s="31"/>
      <c r="B27" s="58" t="s">
        <v>128</v>
      </c>
      <c r="C27" s="22"/>
      <c r="D27" s="25">
        <v>9.8000000000000007</v>
      </c>
      <c r="E27" s="25">
        <v>9.8000000000000007</v>
      </c>
      <c r="F27" s="25"/>
      <c r="G27" s="25">
        <v>27.23</v>
      </c>
      <c r="H27" s="25">
        <v>27.23</v>
      </c>
      <c r="I27" s="31"/>
      <c r="J27" s="64">
        <f t="shared" ref="J27" si="6">SUM(G27/D27)</f>
        <v>2.7785714285714285</v>
      </c>
      <c r="K27" s="64">
        <f t="shared" ref="K27" si="7">SUM(H27/E27)</f>
        <v>2.7785714285714285</v>
      </c>
    </row>
    <row r="28" spans="1:12" hidden="1">
      <c r="A28" s="31">
        <v>2</v>
      </c>
      <c r="B28" s="57" t="s">
        <v>129</v>
      </c>
      <c r="C28" s="54"/>
      <c r="D28" s="54"/>
      <c r="E28" s="54"/>
      <c r="F28" s="54"/>
      <c r="G28" s="54"/>
      <c r="H28" s="54"/>
      <c r="I28" s="31"/>
      <c r="J28" s="64"/>
      <c r="K28" s="64"/>
    </row>
    <row r="29" spans="1:12" hidden="1">
      <c r="A29" s="31"/>
      <c r="B29" s="58" t="s">
        <v>130</v>
      </c>
      <c r="C29" s="22"/>
      <c r="D29" s="25">
        <v>1</v>
      </c>
      <c r="E29" s="25">
        <v>1</v>
      </c>
      <c r="F29" s="22"/>
      <c r="G29" s="22">
        <v>1</v>
      </c>
      <c r="H29" s="22">
        <v>1</v>
      </c>
      <c r="I29" s="31"/>
      <c r="J29" s="64">
        <f t="shared" ref="J29:J33" si="8">SUM(G29/D29)</f>
        <v>1</v>
      </c>
      <c r="K29" s="64">
        <f t="shared" ref="K29:K33" si="9">SUM(H29/E29)</f>
        <v>1</v>
      </c>
    </row>
    <row r="30" spans="1:12" hidden="1">
      <c r="A30" s="31">
        <v>3</v>
      </c>
      <c r="B30" s="57" t="s">
        <v>131</v>
      </c>
      <c r="C30" s="54"/>
      <c r="D30" s="54"/>
      <c r="E30" s="54"/>
      <c r="F30" s="54"/>
      <c r="G30" s="54"/>
      <c r="H30" s="54"/>
      <c r="I30" s="31"/>
      <c r="J30" s="64"/>
      <c r="K30" s="64"/>
    </row>
    <row r="31" spans="1:12" hidden="1">
      <c r="A31" s="31"/>
      <c r="B31" s="58" t="s">
        <v>132</v>
      </c>
      <c r="C31" s="22"/>
      <c r="D31" s="25">
        <v>9.8000000000000007</v>
      </c>
      <c r="E31" s="25">
        <v>9.8000000000000007</v>
      </c>
      <c r="F31" s="22"/>
      <c r="G31" s="22">
        <v>27.23</v>
      </c>
      <c r="H31" s="22">
        <v>27.23</v>
      </c>
      <c r="I31" s="31"/>
      <c r="J31" s="64">
        <f t="shared" si="8"/>
        <v>2.7785714285714285</v>
      </c>
      <c r="K31" s="64">
        <f t="shared" si="9"/>
        <v>2.7785714285714285</v>
      </c>
    </row>
    <row r="32" spans="1:12" hidden="1">
      <c r="A32" s="31">
        <v>4</v>
      </c>
      <c r="B32" s="57" t="s">
        <v>58</v>
      </c>
      <c r="C32" s="54"/>
      <c r="D32" s="54"/>
      <c r="E32" s="54"/>
      <c r="F32" s="54"/>
      <c r="G32" s="54"/>
      <c r="H32" s="54"/>
      <c r="I32" s="31"/>
      <c r="J32" s="64"/>
      <c r="K32" s="64"/>
    </row>
    <row r="33" spans="1:11" ht="25.5" hidden="1">
      <c r="A33" s="31"/>
      <c r="B33" s="58" t="s">
        <v>133</v>
      </c>
      <c r="C33" s="22"/>
      <c r="D33" s="25">
        <v>0</v>
      </c>
      <c r="E33" s="25">
        <v>0</v>
      </c>
      <c r="F33" s="22"/>
      <c r="G33" s="22">
        <v>0</v>
      </c>
      <c r="H33" s="22">
        <v>0</v>
      </c>
      <c r="I33" s="31"/>
      <c r="J33" s="64" t="e">
        <f t="shared" si="8"/>
        <v>#DIV/0!</v>
      </c>
      <c r="K33" s="64" t="e">
        <f t="shared" si="9"/>
        <v>#DIV/0!</v>
      </c>
    </row>
    <row r="34" spans="1:11" ht="18.75" customHeight="1">
      <c r="A34" s="102" t="s">
        <v>160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>
      <c r="A35" s="114" t="s">
        <v>134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>
      <c r="A36" s="124">
        <v>1</v>
      </c>
      <c r="B36" s="57" t="s">
        <v>126</v>
      </c>
      <c r="C36" s="54"/>
      <c r="D36" s="54"/>
      <c r="E36" s="54"/>
      <c r="F36" s="54"/>
      <c r="G36" s="54"/>
      <c r="H36" s="54"/>
      <c r="I36" s="31"/>
      <c r="J36" s="31"/>
      <c r="K36" s="31"/>
    </row>
    <row r="37" spans="1:11" ht="25.5">
      <c r="A37" s="124"/>
      <c r="B37" s="58" t="s">
        <v>135</v>
      </c>
      <c r="C37" s="45">
        <f>SUM(C38:C40)</f>
        <v>218.31299999999999</v>
      </c>
      <c r="D37" s="45"/>
      <c r="E37" s="45">
        <f>SUM(C37)</f>
        <v>218.31299999999999</v>
      </c>
      <c r="F37" s="45">
        <v>207.251</v>
      </c>
      <c r="G37" s="45"/>
      <c r="H37" s="45">
        <f>SUM(F37)</f>
        <v>207.251</v>
      </c>
      <c r="I37" s="123">
        <f>SUM(F37/C37)-100%</f>
        <v>-5.067036777470868E-2</v>
      </c>
      <c r="J37" s="123"/>
      <c r="K37" s="123">
        <f>SUM(I37)</f>
        <v>-5.067036777470868E-2</v>
      </c>
    </row>
    <row r="38" spans="1:11">
      <c r="A38" s="124"/>
      <c r="B38" s="58" t="s">
        <v>136</v>
      </c>
      <c r="C38" s="45">
        <v>2.1829999999999998</v>
      </c>
      <c r="D38" s="45"/>
      <c r="E38" s="45">
        <f t="shared" ref="E38:E40" si="10">SUM(C38)</f>
        <v>2.1829999999999998</v>
      </c>
      <c r="F38" s="45">
        <v>3.1</v>
      </c>
      <c r="G38" s="45"/>
      <c r="H38" s="45">
        <f t="shared" ref="H38:H55" si="11">SUM(F38)</f>
        <v>3.1</v>
      </c>
      <c r="I38" s="123">
        <f t="shared" ref="I38:I40" si="12">SUM(F38/C38)-100%</f>
        <v>0.42006413192853875</v>
      </c>
      <c r="J38" s="123"/>
      <c r="K38" s="123">
        <f t="shared" ref="K38:K40" si="13">SUM(I38)</f>
        <v>0.42006413192853875</v>
      </c>
    </row>
    <row r="39" spans="1:11">
      <c r="A39" s="124"/>
      <c r="B39" s="58" t="s">
        <v>137</v>
      </c>
      <c r="C39" s="45">
        <v>161.97300000000001</v>
      </c>
      <c r="D39" s="45"/>
      <c r="E39" s="45">
        <f t="shared" si="10"/>
        <v>161.97300000000001</v>
      </c>
      <c r="F39" s="45">
        <v>175.304</v>
      </c>
      <c r="G39" s="45"/>
      <c r="H39" s="45">
        <f t="shared" si="11"/>
        <v>175.304</v>
      </c>
      <c r="I39" s="123">
        <f t="shared" si="12"/>
        <v>8.230384076358388E-2</v>
      </c>
      <c r="J39" s="123"/>
      <c r="K39" s="123">
        <f t="shared" si="13"/>
        <v>8.230384076358388E-2</v>
      </c>
    </row>
    <row r="40" spans="1:11">
      <c r="A40" s="124"/>
      <c r="B40" s="58" t="s">
        <v>138</v>
      </c>
      <c r="C40" s="45">
        <v>54.156999999999996</v>
      </c>
      <c r="D40" s="45"/>
      <c r="E40" s="45">
        <f t="shared" si="10"/>
        <v>54.156999999999996</v>
      </c>
      <c r="F40" s="45">
        <v>28.847000000000001</v>
      </c>
      <c r="G40" s="45"/>
      <c r="H40" s="45">
        <f t="shared" si="11"/>
        <v>28.847000000000001</v>
      </c>
      <c r="I40" s="123">
        <f t="shared" si="12"/>
        <v>-0.46734494155880124</v>
      </c>
      <c r="J40" s="123"/>
      <c r="K40" s="123">
        <f t="shared" si="13"/>
        <v>-0.46734494155880124</v>
      </c>
    </row>
    <row r="41" spans="1:11">
      <c r="A41" s="124">
        <v>2</v>
      </c>
      <c r="B41" s="57" t="s">
        <v>129</v>
      </c>
      <c r="C41" s="46"/>
      <c r="D41" s="46"/>
      <c r="E41" s="45" t="s">
        <v>143</v>
      </c>
      <c r="F41" s="46"/>
      <c r="G41" s="46"/>
      <c r="H41" s="45" t="s">
        <v>143</v>
      </c>
      <c r="I41" s="123"/>
      <c r="J41" s="123"/>
      <c r="K41" s="123"/>
    </row>
    <row r="42" spans="1:11" ht="25.5">
      <c r="A42" s="124"/>
      <c r="B42" s="58" t="s">
        <v>139</v>
      </c>
      <c r="C42" s="45"/>
      <c r="D42" s="45"/>
      <c r="E42" s="45"/>
      <c r="F42" s="45"/>
      <c r="G42" s="45"/>
      <c r="H42" s="45"/>
      <c r="I42" s="123"/>
      <c r="J42" s="123"/>
      <c r="K42" s="123"/>
    </row>
    <row r="43" spans="1:11">
      <c r="A43" s="124"/>
      <c r="B43" s="58" t="s">
        <v>136</v>
      </c>
      <c r="C43" s="45">
        <v>7.0000000000000007E-2</v>
      </c>
      <c r="D43" s="45"/>
      <c r="E43" s="45">
        <f t="shared" ref="E43:E45" si="14">SUM(C43)</f>
        <v>7.0000000000000007E-2</v>
      </c>
      <c r="F43" s="45">
        <v>9.6000000000000002E-2</v>
      </c>
      <c r="G43" s="45"/>
      <c r="H43" s="45">
        <f t="shared" si="11"/>
        <v>9.6000000000000002E-2</v>
      </c>
      <c r="I43" s="123">
        <f>SUM(F43/C43)-100%</f>
        <v>0.37142857142857122</v>
      </c>
      <c r="J43" s="123"/>
      <c r="K43" s="123">
        <f>SUM(H43/E43)-100%</f>
        <v>0.37142857142857122</v>
      </c>
    </row>
    <row r="44" spans="1:11">
      <c r="A44" s="124"/>
      <c r="B44" s="58" t="s">
        <v>137</v>
      </c>
      <c r="C44" s="45">
        <v>54.1</v>
      </c>
      <c r="D44" s="45"/>
      <c r="E44" s="45">
        <f t="shared" si="14"/>
        <v>54.1</v>
      </c>
      <c r="F44" s="45">
        <v>45.103000000000002</v>
      </c>
      <c r="G44" s="45"/>
      <c r="H44" s="45">
        <f t="shared" si="11"/>
        <v>45.103000000000002</v>
      </c>
      <c r="I44" s="123">
        <f t="shared" ref="I44:I45" si="15">SUM(F44/C44)-100%</f>
        <v>-0.16630314232902033</v>
      </c>
      <c r="J44" s="123"/>
      <c r="K44" s="123">
        <f t="shared" ref="K44:K45" si="16">SUM(H44/E44)-100%</f>
        <v>-0.16630314232902033</v>
      </c>
    </row>
    <row r="45" spans="1:11">
      <c r="A45" s="124"/>
      <c r="B45" s="58" t="s">
        <v>138</v>
      </c>
      <c r="C45" s="45">
        <v>5.0999999999999996</v>
      </c>
      <c r="D45" s="45"/>
      <c r="E45" s="45">
        <f t="shared" si="14"/>
        <v>5.0999999999999996</v>
      </c>
      <c r="F45" s="45">
        <v>3.1930000000000001</v>
      </c>
      <c r="G45" s="45"/>
      <c r="H45" s="45">
        <f t="shared" si="11"/>
        <v>3.1930000000000001</v>
      </c>
      <c r="I45" s="123">
        <f t="shared" si="15"/>
        <v>-0.37392156862745096</v>
      </c>
      <c r="J45" s="123"/>
      <c r="K45" s="123">
        <f t="shared" si="16"/>
        <v>-0.37392156862745096</v>
      </c>
    </row>
    <row r="46" spans="1:11">
      <c r="A46" s="124">
        <v>3</v>
      </c>
      <c r="B46" s="57" t="s">
        <v>131</v>
      </c>
      <c r="C46" s="46"/>
      <c r="D46" s="46"/>
      <c r="E46" s="45" t="s">
        <v>143</v>
      </c>
      <c r="F46" s="46"/>
      <c r="G46" s="46"/>
      <c r="H46" s="45" t="s">
        <v>143</v>
      </c>
      <c r="I46" s="123"/>
      <c r="J46" s="123"/>
      <c r="K46" s="123"/>
    </row>
    <row r="47" spans="1:11" ht="25.5">
      <c r="A47" s="124"/>
      <c r="B47" s="58" t="s">
        <v>140</v>
      </c>
      <c r="C47" s="45"/>
      <c r="D47" s="45"/>
      <c r="E47" s="45"/>
      <c r="F47" s="45"/>
      <c r="G47" s="45"/>
      <c r="H47" s="45"/>
      <c r="I47" s="123"/>
      <c r="J47" s="123"/>
      <c r="K47" s="123"/>
    </row>
    <row r="48" spans="1:11">
      <c r="A48" s="124"/>
      <c r="B48" s="58" t="s">
        <v>136</v>
      </c>
      <c r="C48" s="61">
        <v>6.0999999999999999E-5</v>
      </c>
      <c r="D48" s="45"/>
      <c r="E48" s="62">
        <f>C48</f>
        <v>6.0999999999999999E-5</v>
      </c>
      <c r="F48" s="61">
        <v>1E-4</v>
      </c>
      <c r="G48" s="45"/>
      <c r="H48" s="62">
        <f>F48</f>
        <v>1E-4</v>
      </c>
      <c r="I48" s="123">
        <f>SUM(F48/C48)-100%</f>
        <v>0.63934426229508201</v>
      </c>
      <c r="J48" s="123"/>
      <c r="K48" s="123">
        <f>SUM(H48/E48)-100%</f>
        <v>0.63934426229508201</v>
      </c>
    </row>
    <row r="49" spans="1:11">
      <c r="A49" s="124"/>
      <c r="B49" s="58" t="s">
        <v>137</v>
      </c>
      <c r="C49" s="61">
        <v>4.7219999999999998E-2</v>
      </c>
      <c r="D49" s="45"/>
      <c r="E49" s="62">
        <f t="shared" ref="E49:E50" si="17">C49</f>
        <v>4.7219999999999998E-2</v>
      </c>
      <c r="F49" s="61">
        <v>3.9E-2</v>
      </c>
      <c r="G49" s="45"/>
      <c r="H49" s="62">
        <f t="shared" ref="H49:H50" si="18">F49</f>
        <v>3.9E-2</v>
      </c>
      <c r="I49" s="123">
        <f t="shared" ref="I49:I50" si="19">SUM(F49/C49)-100%</f>
        <v>-0.17407878017789069</v>
      </c>
      <c r="J49" s="123"/>
      <c r="K49" s="123">
        <f t="shared" ref="K49:K50" si="20">SUM(H49/E49)-100%</f>
        <v>-0.17407878017789069</v>
      </c>
    </row>
    <row r="50" spans="1:11">
      <c r="A50" s="124"/>
      <c r="B50" s="58" t="s">
        <v>138</v>
      </c>
      <c r="C50" s="61">
        <v>4.4499999999999998E-2</v>
      </c>
      <c r="D50" s="45"/>
      <c r="E50" s="62">
        <f t="shared" si="17"/>
        <v>4.4499999999999998E-2</v>
      </c>
      <c r="F50" s="61">
        <v>3.0000000000000001E-3</v>
      </c>
      <c r="G50" s="45"/>
      <c r="H50" s="62">
        <f t="shared" si="18"/>
        <v>3.0000000000000001E-3</v>
      </c>
      <c r="I50" s="123">
        <f t="shared" si="19"/>
        <v>-0.93258426966292141</v>
      </c>
      <c r="J50" s="123"/>
      <c r="K50" s="123">
        <f t="shared" si="20"/>
        <v>-0.93258426966292141</v>
      </c>
    </row>
    <row r="51" spans="1:11">
      <c r="A51" s="124">
        <v>4</v>
      </c>
      <c r="B51" s="57" t="s">
        <v>58</v>
      </c>
      <c r="C51" s="46"/>
      <c r="D51" s="46"/>
      <c r="E51" s="62" t="s">
        <v>143</v>
      </c>
      <c r="F51" s="46"/>
      <c r="G51" s="46"/>
      <c r="H51" s="62" t="s">
        <v>143</v>
      </c>
      <c r="I51" s="123"/>
      <c r="J51" s="123"/>
      <c r="K51" s="123"/>
    </row>
    <row r="52" spans="1:11" ht="25.5">
      <c r="A52" s="124"/>
      <c r="B52" s="58" t="s">
        <v>141</v>
      </c>
      <c r="C52" s="45" t="s">
        <v>143</v>
      </c>
      <c r="D52" s="45"/>
      <c r="E52" s="45" t="s">
        <v>143</v>
      </c>
      <c r="F52" s="45" t="s">
        <v>143</v>
      </c>
      <c r="G52" s="45"/>
      <c r="H52" s="45" t="s">
        <v>143</v>
      </c>
      <c r="I52" s="123"/>
      <c r="J52" s="123"/>
      <c r="K52" s="123"/>
    </row>
    <row r="53" spans="1:11">
      <c r="A53" s="124"/>
      <c r="B53" s="58" t="s">
        <v>142</v>
      </c>
      <c r="C53" s="45">
        <v>0</v>
      </c>
      <c r="D53" s="45"/>
      <c r="E53" s="45">
        <f t="shared" ref="E53:E55" si="21">SUM(C53)</f>
        <v>0</v>
      </c>
      <c r="F53" s="45">
        <v>1</v>
      </c>
      <c r="G53" s="45"/>
      <c r="H53" s="45">
        <f t="shared" si="11"/>
        <v>1</v>
      </c>
      <c r="I53" s="123">
        <v>0.01</v>
      </c>
      <c r="J53" s="123"/>
      <c r="K53" s="123">
        <v>0.01</v>
      </c>
    </row>
    <row r="54" spans="1:11">
      <c r="A54" s="124"/>
      <c r="B54" s="58" t="s">
        <v>137</v>
      </c>
      <c r="C54" s="45">
        <v>4.8</v>
      </c>
      <c r="D54" s="45"/>
      <c r="E54" s="45">
        <f t="shared" si="21"/>
        <v>4.8</v>
      </c>
      <c r="F54" s="45">
        <v>16.7</v>
      </c>
      <c r="G54" s="45"/>
      <c r="H54" s="45">
        <f t="shared" si="11"/>
        <v>16.7</v>
      </c>
      <c r="I54" s="123">
        <v>0.34789999999999999</v>
      </c>
      <c r="J54" s="123"/>
      <c r="K54" s="123">
        <v>0.34789999999999999</v>
      </c>
    </row>
    <row r="55" spans="1:11">
      <c r="A55" s="31"/>
      <c r="B55" s="58" t="s">
        <v>138</v>
      </c>
      <c r="C55" s="45">
        <v>0</v>
      </c>
      <c r="D55" s="45"/>
      <c r="E55" s="45">
        <f t="shared" si="21"/>
        <v>0</v>
      </c>
      <c r="F55" s="45">
        <v>45.8</v>
      </c>
      <c r="G55" s="45"/>
      <c r="H55" s="45">
        <f t="shared" si="11"/>
        <v>45.8</v>
      </c>
      <c r="I55" s="123">
        <v>0.45800000000000002</v>
      </c>
      <c r="J55" s="123"/>
      <c r="K55" s="123">
        <v>0.45800000000000002</v>
      </c>
    </row>
    <row r="56" spans="1:11" ht="30" customHeight="1">
      <c r="A56" s="78" t="s">
        <v>172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ht="20.25" hidden="1" customHeight="1">
      <c r="A57" s="111" t="s">
        <v>120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idden="1">
      <c r="A58" s="31">
        <v>1</v>
      </c>
      <c r="B58" s="52" t="s">
        <v>144</v>
      </c>
      <c r="C58" s="45"/>
      <c r="D58" s="45">
        <v>10.352</v>
      </c>
      <c r="E58" s="45">
        <f>SUM(D58)</f>
        <v>10.352</v>
      </c>
      <c r="F58" s="45"/>
      <c r="G58" s="45">
        <v>87.667000000000002</v>
      </c>
      <c r="H58" s="45">
        <f>SUM(G58)</f>
        <v>87.667000000000002</v>
      </c>
      <c r="I58" s="31"/>
      <c r="J58" s="64">
        <f t="shared" ref="J58" si="22">SUM(G58/D58)</f>
        <v>8.4686051004636784</v>
      </c>
      <c r="K58" s="64">
        <f t="shared" ref="K58" si="23">SUM(H58/E58)</f>
        <v>8.4686051004636784</v>
      </c>
    </row>
    <row r="59" spans="1:11" ht="25.5" hidden="1">
      <c r="A59" s="31"/>
      <c r="B59" s="53" t="s">
        <v>145</v>
      </c>
      <c r="C59" s="45"/>
      <c r="D59" s="45">
        <v>10.352</v>
      </c>
      <c r="E59" s="45">
        <f t="shared" ref="E59:E61" si="24">SUM(D59)</f>
        <v>10.352</v>
      </c>
      <c r="F59" s="45"/>
      <c r="G59" s="45">
        <v>88.667000000000002</v>
      </c>
      <c r="H59" s="45">
        <f t="shared" ref="H59:H68" si="25">SUM(G59)</f>
        <v>88.667000000000002</v>
      </c>
      <c r="I59" s="31"/>
      <c r="J59" s="64">
        <f t="shared" ref="J59:J68" si="26">SUM(G59/D59)</f>
        <v>8.5652047913446676</v>
      </c>
      <c r="K59" s="64">
        <f t="shared" ref="K59:K68" si="27">SUM(H59/E59)</f>
        <v>8.5652047913446676</v>
      </c>
    </row>
    <row r="60" spans="1:11" hidden="1">
      <c r="A60" s="31"/>
      <c r="B60" s="53" t="s">
        <v>146</v>
      </c>
      <c r="C60" s="45"/>
      <c r="D60" s="45">
        <v>49.8</v>
      </c>
      <c r="E60" s="45">
        <f t="shared" si="24"/>
        <v>49.8</v>
      </c>
      <c r="F60" s="45"/>
      <c r="G60" s="45">
        <v>89.667000000000002</v>
      </c>
      <c r="H60" s="45">
        <f t="shared" si="25"/>
        <v>89.667000000000002</v>
      </c>
      <c r="I60" s="31"/>
      <c r="J60" s="64">
        <f t="shared" si="26"/>
        <v>1.800542168674699</v>
      </c>
      <c r="K60" s="64">
        <f t="shared" si="27"/>
        <v>1.800542168674699</v>
      </c>
    </row>
    <row r="61" spans="1:11" hidden="1">
      <c r="A61" s="31"/>
      <c r="B61" s="53" t="s">
        <v>147</v>
      </c>
      <c r="C61" s="45"/>
      <c r="D61" s="45">
        <v>49.8</v>
      </c>
      <c r="E61" s="45">
        <f t="shared" si="24"/>
        <v>49.8</v>
      </c>
      <c r="F61" s="37"/>
      <c r="G61" s="45">
        <v>84.7</v>
      </c>
      <c r="H61" s="45">
        <f t="shared" si="25"/>
        <v>84.7</v>
      </c>
      <c r="I61" s="31"/>
      <c r="J61" s="64">
        <f t="shared" si="26"/>
        <v>1.7008032128514057</v>
      </c>
      <c r="K61" s="64">
        <f t="shared" si="27"/>
        <v>1.7008032128514057</v>
      </c>
    </row>
    <row r="62" spans="1:11" hidden="1">
      <c r="A62" s="31">
        <v>2</v>
      </c>
      <c r="B62" s="52" t="s">
        <v>148</v>
      </c>
      <c r="C62" s="32"/>
      <c r="D62" s="32"/>
      <c r="E62" s="45"/>
      <c r="F62" s="32"/>
      <c r="G62" s="32"/>
      <c r="H62" s="45"/>
      <c r="I62" s="31"/>
      <c r="J62" s="64"/>
      <c r="K62" s="64"/>
    </row>
    <row r="63" spans="1:11" ht="25.5" hidden="1">
      <c r="A63" s="31"/>
      <c r="B63" s="53" t="s">
        <v>149</v>
      </c>
      <c r="C63" s="45"/>
      <c r="D63" s="45">
        <v>1</v>
      </c>
      <c r="E63" s="45">
        <f t="shared" ref="E63:E64" si="28">SUM(D63)</f>
        <v>1</v>
      </c>
      <c r="F63" s="45"/>
      <c r="G63" s="45">
        <v>1</v>
      </c>
      <c r="H63" s="45">
        <f t="shared" si="25"/>
        <v>1</v>
      </c>
      <c r="I63" s="31"/>
      <c r="J63" s="64">
        <f t="shared" si="26"/>
        <v>1</v>
      </c>
      <c r="K63" s="64">
        <f t="shared" si="27"/>
        <v>1</v>
      </c>
    </row>
    <row r="64" spans="1:11" ht="25.5" hidden="1">
      <c r="A64" s="31"/>
      <c r="B64" s="53" t="s">
        <v>150</v>
      </c>
      <c r="C64" s="45"/>
      <c r="D64" s="45">
        <v>49.8</v>
      </c>
      <c r="E64" s="45">
        <f t="shared" si="28"/>
        <v>49.8</v>
      </c>
      <c r="F64" s="45"/>
      <c r="G64" s="45">
        <v>84.7</v>
      </c>
      <c r="H64" s="45">
        <f t="shared" si="25"/>
        <v>84.7</v>
      </c>
      <c r="I64" s="31"/>
      <c r="J64" s="64">
        <f t="shared" si="26"/>
        <v>1.7008032128514057</v>
      </c>
      <c r="K64" s="64">
        <f t="shared" si="27"/>
        <v>1.7008032128514057</v>
      </c>
    </row>
    <row r="65" spans="1:11" hidden="1">
      <c r="A65" s="31">
        <v>3</v>
      </c>
      <c r="B65" s="52" t="s">
        <v>151</v>
      </c>
      <c r="C65" s="45"/>
      <c r="D65" s="45"/>
      <c r="E65" s="45"/>
      <c r="F65" s="45"/>
      <c r="G65" s="45"/>
      <c r="H65" s="45"/>
      <c r="I65" s="31"/>
      <c r="J65" s="64"/>
      <c r="K65" s="64"/>
    </row>
    <row r="66" spans="1:11" ht="25.5" hidden="1">
      <c r="A66" s="31"/>
      <c r="B66" s="53" t="s">
        <v>152</v>
      </c>
      <c r="C66" s="45"/>
      <c r="D66" s="45">
        <v>3.01</v>
      </c>
      <c r="E66" s="45">
        <f t="shared" ref="E66" si="29">SUM(D66)</f>
        <v>3.01</v>
      </c>
      <c r="F66" s="45"/>
      <c r="G66" s="45">
        <v>1.06</v>
      </c>
      <c r="H66" s="45">
        <f t="shared" si="25"/>
        <v>1.06</v>
      </c>
      <c r="I66" s="31"/>
      <c r="J66" s="64">
        <f t="shared" si="26"/>
        <v>0.35215946843853824</v>
      </c>
      <c r="K66" s="64">
        <f t="shared" si="27"/>
        <v>0.35215946843853824</v>
      </c>
    </row>
    <row r="67" spans="1:11" hidden="1">
      <c r="A67" s="31">
        <v>4</v>
      </c>
      <c r="B67" s="52" t="s">
        <v>153</v>
      </c>
      <c r="C67" s="45"/>
      <c r="D67" s="45"/>
      <c r="E67" s="45"/>
      <c r="F67" s="45"/>
      <c r="G67" s="45"/>
      <c r="H67" s="45"/>
      <c r="I67" s="31"/>
      <c r="J67" s="64"/>
      <c r="K67" s="64"/>
    </row>
    <row r="68" spans="1:11" ht="25.5" hidden="1">
      <c r="A68" s="31"/>
      <c r="B68" s="53" t="s">
        <v>154</v>
      </c>
      <c r="C68" s="45"/>
      <c r="D68" s="45">
        <v>100</v>
      </c>
      <c r="E68" s="45">
        <f t="shared" ref="E68" si="30">SUM(D68)</f>
        <v>100</v>
      </c>
      <c r="F68" s="45"/>
      <c r="G68" s="45">
        <v>100</v>
      </c>
      <c r="H68" s="45">
        <f t="shared" si="25"/>
        <v>100</v>
      </c>
      <c r="I68" s="31"/>
      <c r="J68" s="64">
        <f t="shared" si="26"/>
        <v>1</v>
      </c>
      <c r="K68" s="64">
        <f t="shared" si="27"/>
        <v>1</v>
      </c>
    </row>
    <row r="69" spans="1:11" ht="15" hidden="1" customHeight="1">
      <c r="A69" s="78" t="s">
        <v>160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hidden="1"/>
  </sheetData>
  <mergeCells count="15">
    <mergeCell ref="A57:K57"/>
    <mergeCell ref="A69:K69"/>
    <mergeCell ref="A24:K24"/>
    <mergeCell ref="A34:K34"/>
    <mergeCell ref="A35:K35"/>
    <mergeCell ref="A56:K56"/>
    <mergeCell ref="A23:K23"/>
    <mergeCell ref="A2:A4"/>
    <mergeCell ref="B2:B4"/>
    <mergeCell ref="C2:E3"/>
    <mergeCell ref="F2:H3"/>
    <mergeCell ref="I2:K2"/>
    <mergeCell ref="I3:K3"/>
    <mergeCell ref="A6:K6"/>
    <mergeCell ref="A9:K9"/>
  </mergeCells>
  <pageMargins left="0.70866141732283472" right="0.2" top="0.26" bottom="0.2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E46" sqref="E46"/>
    </sheetView>
  </sheetViews>
  <sheetFormatPr defaultRowHeight="15"/>
  <cols>
    <col min="1" max="1" width="5.42578125" customWidth="1"/>
    <col min="2" max="2" width="8.85546875" hidden="1" customWidth="1"/>
    <col min="3" max="3" width="41.28515625" customWidth="1"/>
    <col min="4" max="4" width="21" customWidth="1"/>
    <col min="5" max="5" width="15.28515625" customWidth="1"/>
    <col min="7" max="7" width="9.42578125" customWidth="1"/>
    <col min="8" max="8" width="11.140625" customWidth="1"/>
    <col min="9" max="9" width="14.140625" customWidth="1"/>
  </cols>
  <sheetData>
    <row r="1" spans="1:10" ht="15.75">
      <c r="A1" s="16"/>
      <c r="B1" s="72" t="s">
        <v>68</v>
      </c>
      <c r="C1" s="72"/>
      <c r="D1" s="72"/>
      <c r="E1" s="72"/>
      <c r="F1" s="72"/>
      <c r="G1" s="72"/>
      <c r="H1" s="72"/>
      <c r="I1" s="72"/>
      <c r="J1" s="72"/>
    </row>
    <row r="2" spans="1:10" ht="51.6" customHeight="1">
      <c r="A2" s="78" t="s">
        <v>69</v>
      </c>
      <c r="B2" s="78"/>
      <c r="C2" s="13" t="s">
        <v>70</v>
      </c>
      <c r="D2" s="13" t="s">
        <v>71</v>
      </c>
      <c r="E2" s="13" t="s">
        <v>72</v>
      </c>
      <c r="F2" s="13" t="s">
        <v>73</v>
      </c>
      <c r="G2" s="13" t="s">
        <v>74</v>
      </c>
      <c r="H2" s="13" t="s">
        <v>75</v>
      </c>
      <c r="I2" s="13" t="s">
        <v>76</v>
      </c>
      <c r="J2" s="5"/>
    </row>
    <row r="3" spans="1:10" ht="15.75">
      <c r="A3" s="78">
        <v>1</v>
      </c>
      <c r="B3" s="78"/>
      <c r="C3" s="13">
        <v>2</v>
      </c>
      <c r="D3" s="13">
        <v>3</v>
      </c>
      <c r="E3" s="13">
        <v>4</v>
      </c>
      <c r="F3" s="13">
        <v>5</v>
      </c>
      <c r="G3" s="13" t="s">
        <v>77</v>
      </c>
      <c r="H3" s="13">
        <v>7</v>
      </c>
      <c r="I3" s="13" t="s">
        <v>78</v>
      </c>
      <c r="J3" s="5"/>
    </row>
    <row r="4" spans="1:10" ht="12" customHeight="1">
      <c r="A4" s="78" t="s">
        <v>79</v>
      </c>
      <c r="B4" s="78"/>
      <c r="C4" s="19" t="s">
        <v>80</v>
      </c>
      <c r="D4" s="78" t="s">
        <v>82</v>
      </c>
      <c r="E4" s="118"/>
      <c r="F4" s="118"/>
      <c r="G4" s="118"/>
      <c r="H4" s="78" t="s">
        <v>82</v>
      </c>
      <c r="I4" s="78" t="s">
        <v>82</v>
      </c>
      <c r="J4" s="117"/>
    </row>
    <row r="5" spans="1:10" ht="12" customHeight="1">
      <c r="A5" s="78"/>
      <c r="B5" s="78"/>
      <c r="C5" s="19" t="s">
        <v>81</v>
      </c>
      <c r="D5" s="78"/>
      <c r="E5" s="118"/>
      <c r="F5" s="118"/>
      <c r="G5" s="118"/>
      <c r="H5" s="78"/>
      <c r="I5" s="78"/>
      <c r="J5" s="117"/>
    </row>
    <row r="6" spans="1:10" ht="13.9" customHeight="1">
      <c r="A6" s="78"/>
      <c r="B6" s="78"/>
      <c r="C6" s="14" t="s">
        <v>83</v>
      </c>
      <c r="D6" s="13" t="s">
        <v>82</v>
      </c>
      <c r="E6" s="14"/>
      <c r="F6" s="14"/>
      <c r="G6" s="14"/>
      <c r="H6" s="13" t="s">
        <v>82</v>
      </c>
      <c r="I6" s="13" t="s">
        <v>82</v>
      </c>
      <c r="J6" s="5"/>
    </row>
    <row r="7" spans="1:10" ht="25.9" customHeight="1">
      <c r="A7" s="78"/>
      <c r="B7" s="78"/>
      <c r="C7" s="14" t="s">
        <v>84</v>
      </c>
      <c r="D7" s="13" t="s">
        <v>82</v>
      </c>
      <c r="E7" s="68">
        <v>0</v>
      </c>
      <c r="F7" s="68">
        <v>0</v>
      </c>
      <c r="G7" s="68">
        <f>SUM(F7-E7)</f>
        <v>0</v>
      </c>
      <c r="H7" s="13" t="s">
        <v>82</v>
      </c>
      <c r="I7" s="13" t="s">
        <v>82</v>
      </c>
      <c r="J7" s="5"/>
    </row>
    <row r="8" spans="1:10" ht="14.45" customHeight="1">
      <c r="A8" s="78"/>
      <c r="B8" s="78"/>
      <c r="C8" s="14" t="s">
        <v>85</v>
      </c>
      <c r="D8" s="13" t="s">
        <v>82</v>
      </c>
      <c r="E8" s="14"/>
      <c r="F8" s="14"/>
      <c r="G8" s="14"/>
      <c r="H8" s="13" t="s">
        <v>82</v>
      </c>
      <c r="I8" s="13" t="s">
        <v>82</v>
      </c>
      <c r="J8" s="5"/>
    </row>
    <row r="9" spans="1:10" ht="12.6" customHeight="1">
      <c r="A9" s="78"/>
      <c r="B9" s="78"/>
      <c r="C9" s="14" t="s">
        <v>86</v>
      </c>
      <c r="D9" s="13" t="s">
        <v>82</v>
      </c>
      <c r="E9" s="14"/>
      <c r="F9" s="14"/>
      <c r="G9" s="14"/>
      <c r="H9" s="13" t="s">
        <v>82</v>
      </c>
      <c r="I9" s="13" t="s">
        <v>82</v>
      </c>
      <c r="J9" s="5"/>
    </row>
    <row r="10" spans="1:10" ht="33" customHeight="1">
      <c r="A10" s="116" t="s">
        <v>161</v>
      </c>
      <c r="B10" s="116"/>
      <c r="C10" s="116"/>
      <c r="D10" s="116"/>
      <c r="E10" s="116"/>
      <c r="F10" s="116"/>
      <c r="G10" s="116"/>
      <c r="H10" s="116"/>
      <c r="I10" s="116"/>
      <c r="J10" s="5"/>
    </row>
    <row r="11" spans="1:10" ht="13.9" customHeight="1">
      <c r="A11" s="78" t="s">
        <v>87</v>
      </c>
      <c r="B11" s="78"/>
      <c r="C11" s="19" t="s">
        <v>88</v>
      </c>
      <c r="D11" s="78" t="s">
        <v>82</v>
      </c>
      <c r="E11" s="118"/>
      <c r="F11" s="118"/>
      <c r="G11" s="118"/>
      <c r="H11" s="78" t="s">
        <v>82</v>
      </c>
      <c r="I11" s="78" t="s">
        <v>82</v>
      </c>
      <c r="J11" s="117"/>
    </row>
    <row r="12" spans="1:10">
      <c r="A12" s="78"/>
      <c r="B12" s="78"/>
      <c r="C12" s="19" t="s">
        <v>81</v>
      </c>
      <c r="D12" s="78"/>
      <c r="E12" s="118"/>
      <c r="F12" s="118"/>
      <c r="G12" s="118"/>
      <c r="H12" s="78"/>
      <c r="I12" s="78"/>
      <c r="J12" s="117"/>
    </row>
    <row r="13" spans="1:10" ht="15.75">
      <c r="A13" s="116" t="s">
        <v>89</v>
      </c>
      <c r="B13" s="116"/>
      <c r="C13" s="116"/>
      <c r="D13" s="116"/>
      <c r="E13" s="116"/>
      <c r="F13" s="116"/>
      <c r="G13" s="116"/>
      <c r="H13" s="116"/>
      <c r="I13" s="116"/>
      <c r="J13" s="5"/>
    </row>
    <row r="14" spans="1:10" ht="15.75">
      <c r="A14" s="116" t="s">
        <v>90</v>
      </c>
      <c r="B14" s="116"/>
      <c r="C14" s="116"/>
      <c r="D14" s="116"/>
      <c r="E14" s="116"/>
      <c r="F14" s="116"/>
      <c r="G14" s="116"/>
      <c r="H14" s="116"/>
      <c r="I14" s="116"/>
      <c r="J14" s="5"/>
    </row>
    <row r="15" spans="1:10" ht="15.75">
      <c r="A15" s="115" t="s">
        <v>100</v>
      </c>
      <c r="B15" s="115"/>
      <c r="C15" s="19" t="s">
        <v>91</v>
      </c>
      <c r="D15" s="14"/>
      <c r="E15" s="14"/>
      <c r="F15" s="14"/>
      <c r="G15" s="14"/>
      <c r="H15" s="14"/>
      <c r="I15" s="14"/>
      <c r="J15" s="5"/>
    </row>
    <row r="16" spans="1:10" ht="16.149999999999999" customHeight="1">
      <c r="A16" s="78"/>
      <c r="B16" s="78"/>
      <c r="C16" s="20" t="s">
        <v>92</v>
      </c>
      <c r="D16" s="14"/>
      <c r="E16" s="14"/>
      <c r="F16" s="14"/>
      <c r="G16" s="14"/>
      <c r="H16" s="14"/>
      <c r="I16" s="14"/>
      <c r="J16" s="5"/>
    </row>
    <row r="17" spans="1:14" ht="26.45" customHeight="1">
      <c r="A17" s="116" t="s">
        <v>93</v>
      </c>
      <c r="B17" s="116"/>
      <c r="C17" s="116"/>
      <c r="D17" s="116"/>
      <c r="E17" s="116"/>
      <c r="F17" s="116"/>
      <c r="G17" s="116"/>
      <c r="H17" s="116"/>
      <c r="I17" s="116"/>
      <c r="J17" s="5"/>
    </row>
    <row r="18" spans="1:14" ht="19.149999999999999" customHeight="1">
      <c r="A18" s="78"/>
      <c r="B18" s="78"/>
      <c r="C18" s="14" t="s">
        <v>94</v>
      </c>
      <c r="D18" s="14"/>
      <c r="E18" s="14"/>
      <c r="F18" s="14"/>
      <c r="G18" s="14"/>
      <c r="H18" s="14"/>
      <c r="I18" s="14"/>
      <c r="J18" s="5"/>
    </row>
    <row r="19" spans="1:14" ht="12.6" customHeight="1">
      <c r="A19" s="78"/>
      <c r="B19" s="78"/>
      <c r="C19" s="14" t="s">
        <v>95</v>
      </c>
      <c r="D19" s="14"/>
      <c r="E19" s="14"/>
      <c r="F19" s="14"/>
      <c r="G19" s="14"/>
      <c r="H19" s="14"/>
      <c r="I19" s="14"/>
      <c r="J19" s="5"/>
    </row>
    <row r="20" spans="1:14" ht="15.75">
      <c r="A20" s="78"/>
      <c r="B20" s="78"/>
      <c r="C20" s="14" t="s">
        <v>96</v>
      </c>
      <c r="D20" s="14"/>
      <c r="E20" s="14"/>
      <c r="F20" s="14"/>
      <c r="G20" s="14"/>
      <c r="H20" s="14"/>
      <c r="I20" s="14"/>
      <c r="J20" s="5"/>
    </row>
    <row r="21" spans="1:14" ht="15.6" customHeight="1">
      <c r="A21" s="78"/>
      <c r="B21" s="78"/>
      <c r="C21" s="20" t="s">
        <v>97</v>
      </c>
      <c r="D21" s="14"/>
      <c r="E21" s="14"/>
      <c r="F21" s="14"/>
      <c r="G21" s="14"/>
      <c r="H21" s="14"/>
      <c r="I21" s="14"/>
      <c r="J21" s="5"/>
    </row>
    <row r="22" spans="1:14" ht="18" customHeight="1">
      <c r="A22" s="116" t="s">
        <v>98</v>
      </c>
      <c r="B22" s="116"/>
      <c r="C22" s="116"/>
      <c r="D22" s="116"/>
      <c r="E22" s="116"/>
      <c r="F22" s="116"/>
      <c r="G22" s="116"/>
      <c r="H22" s="116"/>
      <c r="I22" s="116"/>
      <c r="J22" s="5"/>
    </row>
    <row r="23" spans="1:14" ht="13.9" customHeight="1">
      <c r="A23" s="78"/>
      <c r="B23" s="78"/>
      <c r="C23" s="14" t="s">
        <v>94</v>
      </c>
      <c r="D23" s="14"/>
      <c r="E23" s="14"/>
      <c r="F23" s="14"/>
      <c r="G23" s="14"/>
      <c r="H23" s="14"/>
      <c r="I23" s="14"/>
      <c r="J23" s="5"/>
    </row>
    <row r="24" spans="1:14" ht="17.45" customHeight="1">
      <c r="A24" s="78"/>
      <c r="B24" s="78"/>
      <c r="C24" s="14" t="s">
        <v>95</v>
      </c>
      <c r="D24" s="14"/>
      <c r="E24" s="14"/>
      <c r="F24" s="14"/>
      <c r="G24" s="14"/>
      <c r="H24" s="14"/>
      <c r="I24" s="14"/>
      <c r="J24" s="5"/>
    </row>
    <row r="25" spans="1:14" ht="15.75">
      <c r="A25" s="78"/>
      <c r="B25" s="78"/>
      <c r="C25" s="14" t="s">
        <v>96</v>
      </c>
      <c r="D25" s="14"/>
      <c r="E25" s="14"/>
      <c r="F25" s="14"/>
      <c r="G25" s="14"/>
      <c r="H25" s="14"/>
      <c r="I25" s="14"/>
      <c r="J25" s="5"/>
    </row>
    <row r="26" spans="1:14" ht="25.5">
      <c r="A26" s="115" t="s">
        <v>101</v>
      </c>
      <c r="B26" s="115"/>
      <c r="C26" s="19" t="s">
        <v>99</v>
      </c>
      <c r="D26" s="13" t="s">
        <v>82</v>
      </c>
      <c r="E26" s="13"/>
      <c r="F26" s="13"/>
      <c r="G26" s="13"/>
      <c r="H26" s="13" t="s">
        <v>82</v>
      </c>
      <c r="I26" s="13" t="s">
        <v>82</v>
      </c>
      <c r="J26" s="5"/>
    </row>
    <row r="28" spans="1:14" ht="15.75">
      <c r="A28" s="69" t="s">
        <v>102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15.75">
      <c r="A29" s="69" t="s">
        <v>103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5.75">
      <c r="A30" s="69" t="s">
        <v>104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5.75">
      <c r="A31" s="69" t="s">
        <v>105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5.75">
      <c r="A32" s="69" t="s">
        <v>106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5.75">
      <c r="A33" s="69" t="s">
        <v>107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>
      <c r="A34" s="1"/>
    </row>
    <row r="35" spans="1:14" ht="37.5" customHeight="1">
      <c r="A35" s="122" t="s">
        <v>158</v>
      </c>
      <c r="B35" s="122"/>
      <c r="C35" s="122"/>
      <c r="D35" s="122"/>
      <c r="E35" s="122"/>
      <c r="F35" s="122"/>
      <c r="G35" s="122"/>
      <c r="H35" s="122"/>
      <c r="I35" s="122"/>
      <c r="J35" s="2"/>
      <c r="K35" s="2"/>
      <c r="L35" s="2"/>
      <c r="M35" s="2"/>
      <c r="N35" s="2"/>
    </row>
    <row r="36" spans="1:14">
      <c r="A36" s="1"/>
    </row>
    <row r="37" spans="1:14" ht="15.75">
      <c r="A37" s="69" t="s">
        <v>108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>
      <c r="A38" s="1"/>
    </row>
    <row r="39" spans="1:14" ht="15.75">
      <c r="A39" s="69" t="s">
        <v>109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>
      <c r="A40" s="4"/>
    </row>
    <row r="41" spans="1:14" ht="15.75" customHeight="1">
      <c r="A41" s="120" t="s">
        <v>110</v>
      </c>
      <c r="B41" s="120"/>
      <c r="C41" s="120"/>
      <c r="D41" s="121" t="s">
        <v>157</v>
      </c>
      <c r="E41" s="121"/>
      <c r="F41" s="121"/>
      <c r="G41" s="121"/>
      <c r="H41" s="12"/>
      <c r="I41" s="12"/>
      <c r="J41" s="12"/>
      <c r="K41" s="12"/>
      <c r="L41" s="12"/>
      <c r="M41" s="12"/>
      <c r="N41" s="12"/>
    </row>
    <row r="42" spans="1:14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4">
      <c r="C43" s="125" t="s">
        <v>171</v>
      </c>
    </row>
  </sheetData>
  <mergeCells count="50">
    <mergeCell ref="A42:N42"/>
    <mergeCell ref="A28:N28"/>
    <mergeCell ref="A29:N29"/>
    <mergeCell ref="A30:N30"/>
    <mergeCell ref="A31:N31"/>
    <mergeCell ref="A32:N32"/>
    <mergeCell ref="A33:N33"/>
    <mergeCell ref="A37:N37"/>
    <mergeCell ref="A39:N39"/>
    <mergeCell ref="A41:C41"/>
    <mergeCell ref="D41:G41"/>
    <mergeCell ref="A35:I35"/>
    <mergeCell ref="A10:I10"/>
    <mergeCell ref="B1:J1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16:B16"/>
    <mergeCell ref="A11:B12"/>
    <mergeCell ref="D11:D12"/>
    <mergeCell ref="E11:E12"/>
    <mergeCell ref="F11:F12"/>
    <mergeCell ref="I11:I12"/>
    <mergeCell ref="J11:J12"/>
    <mergeCell ref="A13:I13"/>
    <mergeCell ref="A14:I14"/>
    <mergeCell ref="A15:B15"/>
    <mergeCell ref="G11:G12"/>
    <mergeCell ref="H11:H12"/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1-5,1</vt:lpstr>
      <vt:lpstr>5,2</vt:lpstr>
      <vt:lpstr>5,3</vt:lpstr>
      <vt:lpstr>5,4</vt:lpstr>
      <vt:lpstr>5,5</vt:lpstr>
      <vt:lpstr>'1-5,1'!_GoBack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2021-03-01T09:00:21Z</dcterms:modified>
</cp:coreProperties>
</file>