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730" windowHeight="11760"/>
  </bookViews>
  <sheets>
    <sheet name="Лист1" sheetId="1" r:id="rId1"/>
  </sheets>
  <definedNames>
    <definedName name="_xlnm.Print_Area" localSheetId="0">Лист1!$A$1:$Q$41</definedName>
  </definedNames>
  <calcPr calcId="145621"/>
</workbook>
</file>

<file path=xl/calcChain.xml><?xml version="1.0" encoding="utf-8"?>
<calcChain xmlns="http://schemas.openxmlformats.org/spreadsheetml/2006/main">
  <c r="F23" i="1" l="1"/>
  <c r="P24" i="1"/>
  <c r="E24" i="1"/>
  <c r="G23" i="1" l="1"/>
  <c r="H23" i="1"/>
  <c r="I23" i="1"/>
  <c r="O15" i="1"/>
  <c r="I15" i="1"/>
  <c r="E19" i="1"/>
  <c r="P19" i="1" s="1"/>
  <c r="I19" i="1"/>
  <c r="P21" i="1"/>
  <c r="E21" i="1"/>
  <c r="E29" i="1"/>
  <c r="P29" i="1" s="1"/>
  <c r="F28" i="1"/>
  <c r="G37" i="1" l="1"/>
  <c r="H37" i="1"/>
  <c r="I37" i="1"/>
  <c r="L37" i="1"/>
  <c r="M37" i="1"/>
  <c r="N37" i="1"/>
  <c r="L23" i="1"/>
  <c r="M23" i="1"/>
  <c r="N23" i="1"/>
  <c r="L15" i="1"/>
  <c r="M15" i="1"/>
  <c r="N15" i="1"/>
  <c r="K15" i="1"/>
  <c r="H15" i="1"/>
  <c r="G15" i="1"/>
  <c r="L35" i="1"/>
  <c r="M35" i="1"/>
  <c r="N35" i="1"/>
  <c r="G35" i="1"/>
  <c r="H35" i="1"/>
  <c r="I35" i="1"/>
  <c r="F26" i="1"/>
  <c r="F18" i="1"/>
  <c r="H16" i="1"/>
  <c r="F16" i="1"/>
  <c r="F15" i="1" s="1"/>
  <c r="K28" i="1"/>
  <c r="O28" i="1" s="1"/>
  <c r="O27" i="1" s="1"/>
  <c r="O37" i="1" s="1"/>
  <c r="E31" i="1"/>
  <c r="P31" i="1" s="1"/>
  <c r="O23" i="1" l="1"/>
  <c r="O35" i="1"/>
  <c r="K27" i="1"/>
  <c r="K37" i="1" l="1"/>
  <c r="K23" i="1"/>
  <c r="K35" i="1"/>
  <c r="K22" i="1"/>
  <c r="E30" i="1"/>
  <c r="P30" i="1" s="1"/>
  <c r="G25" i="1" l="1"/>
  <c r="H25" i="1"/>
  <c r="I25" i="1"/>
  <c r="F25" i="1"/>
  <c r="E25" i="1" l="1"/>
  <c r="P25" i="1" s="1"/>
  <c r="E18" i="1" l="1"/>
  <c r="E26" i="1"/>
  <c r="P26" i="1" s="1"/>
  <c r="J18" i="1"/>
  <c r="F27" i="1"/>
  <c r="F37" i="1" l="1"/>
  <c r="F35" i="1"/>
  <c r="P18" i="1"/>
  <c r="J17" i="1" l="1"/>
  <c r="E17" i="1"/>
  <c r="E16" i="1"/>
  <c r="J16" i="1"/>
  <c r="J27" i="1" l="1"/>
  <c r="J37" i="1" s="1"/>
  <c r="P16" i="1"/>
  <c r="E27" i="1"/>
  <c r="P17" i="1"/>
  <c r="P27" i="1" l="1"/>
  <c r="E15" i="1" l="1"/>
  <c r="E14" i="1" s="1"/>
  <c r="F14" i="1" l="1"/>
  <c r="J28" i="1"/>
  <c r="L22" i="1"/>
  <c r="M22" i="1"/>
  <c r="N22" i="1"/>
  <c r="J23" i="1"/>
  <c r="E28" i="1"/>
  <c r="L14" i="1"/>
  <c r="L33" i="1" s="1"/>
  <c r="M14" i="1"/>
  <c r="N14" i="1"/>
  <c r="N33" i="1" s="1"/>
  <c r="G14" i="1"/>
  <c r="H14" i="1"/>
  <c r="I14" i="1"/>
  <c r="M33" i="1" l="1"/>
  <c r="K14" i="1"/>
  <c r="K33" i="1" s="1"/>
  <c r="O14" i="1"/>
  <c r="O22" i="1"/>
  <c r="P28" i="1"/>
  <c r="O33" i="1" l="1"/>
  <c r="J14" i="1"/>
  <c r="P14" i="1" s="1"/>
  <c r="J33" i="1"/>
  <c r="G22" i="1"/>
  <c r="G33" i="1" s="1"/>
  <c r="I22" i="1"/>
  <c r="I33" i="1" s="1"/>
  <c r="H22" i="1"/>
  <c r="H33" i="1" s="1"/>
  <c r="E35" i="1"/>
  <c r="J15" i="1"/>
  <c r="P15" i="1" s="1"/>
  <c r="J22" i="1"/>
  <c r="E37" i="1" l="1"/>
  <c r="P37" i="1" s="1"/>
  <c r="F22" i="1"/>
  <c r="F33" i="1" s="1"/>
  <c r="E23" i="1"/>
  <c r="P23" i="1" s="1"/>
  <c r="E33" i="1" l="1"/>
  <c r="P33" i="1" s="1"/>
  <c r="E22" i="1"/>
  <c r="E42" i="1" l="1"/>
  <c r="P22" i="1"/>
  <c r="J35" i="1"/>
  <c r="P35" i="1" s="1"/>
</calcChain>
</file>

<file path=xl/sharedStrings.xml><?xml version="1.0" encoding="utf-8"?>
<sst xmlns="http://schemas.openxmlformats.org/spreadsheetml/2006/main" count="89" uniqueCount="76">
  <si>
    <t>Додаток 3</t>
  </si>
  <si>
    <t>до рішення ____________ ради</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</si>
  <si>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</si>
  <si>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</si>
  <si>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</si>
  <si>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</si>
  <si>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</si>
  <si>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</si>
  <si>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</si>
  <si>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</si>
  <si>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</si>
  <si>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</si>
  <si>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</si>
  <si>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</si>
  <si>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</si>
  <si>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</si>
  <si>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</si>
  <si>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</si>
  <si>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Баштанська міська рада</t>
  </si>
  <si>
    <t>0110000</t>
  </si>
  <si>
    <t>0600000</t>
  </si>
  <si>
    <t>Відділ освіти, молоді та спорту виконавчого комітету міської ради</t>
  </si>
  <si>
    <t>0610000</t>
  </si>
  <si>
    <t>0921</t>
  </si>
  <si>
    <t>Надання загальної середньої освіти закладами загальної середньої освіти</t>
  </si>
  <si>
    <t>X</t>
  </si>
  <si>
    <t>УСЬОГО</t>
  </si>
  <si>
    <t>14502000000</t>
  </si>
  <si>
    <t>(код бюджету)</t>
  </si>
  <si>
    <t>Зміни до розподілу</t>
  </si>
  <si>
    <t>видатків бюджету Баштанської міської територіальної громади на 2021 рік</t>
  </si>
  <si>
    <t>0611061</t>
  </si>
  <si>
    <t>1061</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</si>
  <si>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</si>
  <si>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</si>
  <si>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у тому числі видатки за рахунок цільових субвенцій з державного бюджету</t>
  </si>
  <si>
    <t>з них:</t>
  </si>
  <si>
    <t>за рахунок залишку коштів, що утворився на початок бюджетного періоду (залишок коштів міського бюджету станом на 01.01.2021)</t>
  </si>
  <si>
    <t>Заступник міського голови з питань діяльності виконавчих органів ради</t>
  </si>
  <si>
    <t>Світлана ЄВДОЩЕНКО</t>
  </si>
  <si>
    <t xml:space="preserve">                            2021 року №</t>
  </si>
  <si>
    <t>0111</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</si>
  <si>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</si>
  <si>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</si>
  <si>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</si>
  <si>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</si>
  <si>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</si>
  <si>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0990</t>
  </si>
  <si>
    <t>0116030</t>
  </si>
  <si>
    <t>6030</t>
  </si>
  <si>
    <t>0620</t>
  </si>
  <si>
    <t>Організація благоустрою населених пунктів</t>
  </si>
  <si>
    <t>0611020</t>
  </si>
  <si>
    <t>1020</t>
  </si>
  <si>
    <t>Надання загальної середньої освіти за рахунок коштів місцевого бюджету</t>
  </si>
  <si>
    <t>0611021</t>
  </si>
  <si>
    <t>1021</t>
  </si>
  <si>
    <t xml:space="preserve">Надання загальної середньої освіти закладами  загальної середньої освіти </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</si>
  <si>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</si>
  <si>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</si>
  <si>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</si>
  <si>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</si>
  <si>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</si>
  <si>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</si>
  <si>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0611142</t>
  </si>
  <si>
    <t>1142</t>
  </si>
  <si>
    <t>Інші програми та заходи у сфері освіти</t>
  </si>
  <si>
    <t>0119770</t>
  </si>
  <si>
    <t>0180</t>
  </si>
  <si>
    <t>Інші субвенції з місцевого бюджету</t>
  </si>
  <si>
    <t>в тому числі:</t>
  </si>
  <si>
    <t>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</si>
  <si>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0611010</t>
  </si>
  <si>
    <t>1010</t>
  </si>
  <si>
    <t>0910</t>
  </si>
  <si>
    <t>Надання дошкільної освіти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</si>
</sst>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15" x14ac:knownFonts="1">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11"/>
      <name val="Calibri"/>
      <family val="2"/>
      <charset val="204"/>
      <scheme val="minor"/>
    </font>
    <font>
      <sz val="10"/>
      <name val="Arial"/>
      <family val="2"/>
      <charset val="204"/>
    </font>
    <font>
      <b/>
      <sz val="14"/>
      <name val="Times New Roman"/>
      <family val="1"/>
      <charset val="204"/>
    </font>
    <font>
      <sz val="10"/>
      <color rgb="FFFF0000"/>
      <name val="Arial Cyr"/>
      <charset val="204"/>
    </font>
    <font>
      <sz val="12"/>
      <color rgb="FFFF0000"/>
      <name val="Arial Cyr"/>
      <charset val="204"/>
    </font>
    <font>
      <sz val="10"/>
      <name val="Arial Cyr"/>
      <charset val="204"/>
    </font>
    <font>
      <sz val="10"/>
      <color rgb="FFFF0000"/>
      <name val="Arial"/>
      <family val="2"/>
      <charset val="204"/>
    </font>
    <font>
      <sz val="11"/>
      <color rgb="FFFF0000"/>
      <name val="Calibri"/>
      <family val="2"/>
      <charset val="204"/>
      <scheme val="minor"/>
    </font>
    <font>
      <b/>
      <sz val="11"/>
      <color rgb="FFFF0000"/>
      <name val="Calibri"/>
      <family val="2"/>
      <charset val="204"/>
      <scheme val="minor"/>
    </font>
    <font>
      <b/>
      <sz val="11"/>
      <name val="Calibri"/>
      <family val="2"/>
      <charset val="204"/>
      <scheme val="minor"/>
    </font>
    <font>
      <sz val="12"/>
      <name val="Times New Roman"/>
      <family val="1"/>
      <charset val="204"/>
    </font>
    <font>
      <b/>
      <sz val="10"/>
      <name val="Arial Cyr"/>
      <charset val="204"/>
    </font>
  </fonts>
  <fills count="3">
    <fill>
      <patternFill patternType="none"/>
    </fill>
    <fill>
      <patternFill patternType="gray125"/>
    </fill>
    <fill>
      <patternFill patternType="solid">
        <fgColor indexed="4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0" fillId="0" borderId="0" xfId="0" applyAlignment="1">
      <alignment horizontal="right"/>
    </xf>
    <xf numFmtId="0" fontId="0" fillId="0" borderId="0" xfId="0" applyAlignment="1">
      <alignment horizontal="center"/>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2" xfId="0" quotePrefix="1" applyNumberFormat="1" applyFont="1" applyBorder="1" applyAlignment="1">
      <alignment vertical="center" wrapText="1"/>
    </xf>
    <xf numFmtId="4" fontId="1" fillId="2" borderId="2" xfId="0" applyNumberFormat="1" applyFont="1" applyFill="1" applyBorder="1" applyAlignment="1">
      <alignment vertical="center" wrapText="1"/>
    </xf>
    <xf numFmtId="4" fontId="1" fillId="0" borderId="2" xfId="0" applyNumberFormat="1" applyFont="1" applyBorder="1" applyAlignment="1">
      <alignment vertical="center" wrapText="1"/>
    </xf>
    <xf numFmtId="0" fontId="2" fillId="0" borderId="0" xfId="0" applyFont="1"/>
    <xf numFmtId="0" fontId="0" fillId="0" borderId="1" xfId="0" quotePrefix="1" applyFont="1" applyBorder="1" applyAlignment="1">
      <alignment horizontal="center"/>
    </xf>
    <xf numFmtId="0" fontId="5" fillId="0" borderId="0" xfId="0" applyFont="1" applyAlignment="1"/>
    <xf numFmtId="165" fontId="0" fillId="0" borderId="0" xfId="0" applyNumberFormat="1" applyAlignment="1">
      <alignment vertical="center"/>
    </xf>
    <xf numFmtId="0" fontId="6" fillId="0" borderId="0" xfId="0" applyFont="1" applyAlignment="1">
      <alignment vertical="center"/>
    </xf>
    <xf numFmtId="0" fontId="7" fillId="0" borderId="0" xfId="0" applyFont="1" applyAlignment="1"/>
    <xf numFmtId="0" fontId="8" fillId="0" borderId="2" xfId="0" quotePrefix="1" applyFont="1" applyBorder="1" applyAlignment="1">
      <alignment horizontal="center" vertical="top" wrapText="1"/>
    </xf>
    <xf numFmtId="4" fontId="0" fillId="0" borderId="0" xfId="0" applyNumberFormat="1"/>
    <xf numFmtId="49" fontId="4" fillId="0" borderId="2" xfId="0" applyNumberFormat="1" applyFont="1" applyBorder="1" applyAlignment="1">
      <alignment horizontal="center" vertical="top"/>
    </xf>
    <xf numFmtId="49" fontId="4" fillId="0" borderId="2" xfId="0" applyNumberFormat="1" applyFont="1" applyFill="1" applyBorder="1" applyAlignment="1">
      <alignment horizontal="center" vertical="top" wrapText="1"/>
    </xf>
    <xf numFmtId="164" fontId="8" fillId="0" borderId="2" xfId="0" applyNumberFormat="1" applyFont="1" applyBorder="1" applyAlignment="1">
      <alignment vertical="top" wrapText="1"/>
    </xf>
    <xf numFmtId="164" fontId="8" fillId="0" borderId="2" xfId="0" quotePrefix="1" applyNumberFormat="1" applyFont="1" applyBorder="1" applyAlignment="1">
      <alignment horizontal="center" vertical="top" wrapText="1"/>
    </xf>
    <xf numFmtId="4" fontId="10" fillId="2" borderId="2" xfId="0" applyNumberFormat="1" applyFont="1" applyFill="1" applyBorder="1" applyAlignment="1">
      <alignment vertical="top" wrapText="1"/>
    </xf>
    <xf numFmtId="4" fontId="10" fillId="0" borderId="2" xfId="0" applyNumberFormat="1" applyFont="1" applyBorder="1" applyAlignment="1">
      <alignment vertical="top" wrapText="1"/>
    </xf>
    <xf numFmtId="4" fontId="11" fillId="2" borderId="2" xfId="0" applyNumberFormat="1" applyFont="1" applyFill="1" applyBorder="1" applyAlignment="1">
      <alignment vertical="top" wrapText="1"/>
    </xf>
    <xf numFmtId="0" fontId="9" fillId="0" borderId="2" xfId="0" quotePrefix="1" applyFont="1" applyBorder="1" applyAlignment="1">
      <alignment horizontal="center" vertical="top" wrapText="1"/>
    </xf>
    <xf numFmtId="164" fontId="9" fillId="0" borderId="2" xfId="0" applyNumberFormat="1" applyFont="1" applyBorder="1" applyAlignment="1">
      <alignment vertical="top" wrapText="1"/>
    </xf>
    <xf numFmtId="0" fontId="9" fillId="0" borderId="2" xfId="0" quotePrefix="1" applyFont="1" applyBorder="1" applyAlignment="1">
      <alignment horizontal="left" vertical="top" wrapText="1"/>
    </xf>
    <xf numFmtId="164" fontId="9" fillId="0" borderId="2" xfId="0" quotePrefix="1" applyNumberFormat="1" applyFont="1" applyBorder="1" applyAlignment="1">
      <alignment horizontal="center" vertical="top" wrapText="1"/>
    </xf>
    <xf numFmtId="4" fontId="3" fillId="2" borderId="2" xfId="0" applyNumberFormat="1" applyFont="1" applyFill="1" applyBorder="1" applyAlignment="1">
      <alignment vertical="top" wrapText="1"/>
    </xf>
    <xf numFmtId="4" fontId="3" fillId="0" borderId="2" xfId="0" applyNumberFormat="1" applyFont="1" applyBorder="1" applyAlignment="1">
      <alignment vertical="top" wrapText="1"/>
    </xf>
    <xf numFmtId="4" fontId="12" fillId="0" borderId="2" xfId="0" applyNumberFormat="1" applyFont="1" applyBorder="1" applyAlignment="1">
      <alignment vertical="top" wrapText="1"/>
    </xf>
    <xf numFmtId="3" fontId="3" fillId="0" borderId="2" xfId="0" quotePrefix="1" applyNumberFormat="1" applyFont="1" applyBorder="1" applyAlignment="1">
      <alignment horizontal="center" vertical="top" wrapText="1"/>
    </xf>
    <xf numFmtId="164" fontId="4" fillId="0" borderId="4" xfId="0" applyNumberFormat="1" applyFont="1" applyBorder="1" applyAlignment="1">
      <alignment vertical="top" wrapText="1"/>
    </xf>
    <xf numFmtId="4" fontId="3" fillId="2" borderId="2" xfId="0" applyNumberFormat="1" applyFont="1" applyFill="1" applyBorder="1" applyAlignment="1">
      <alignment vertical="center" wrapText="1"/>
    </xf>
    <xf numFmtId="4" fontId="12" fillId="2" borderId="2" xfId="0" applyNumberFormat="1" applyFont="1" applyFill="1" applyBorder="1" applyAlignment="1">
      <alignment vertical="center" wrapText="1"/>
    </xf>
    <xf numFmtId="0" fontId="3" fillId="0" borderId="2" xfId="0" quotePrefix="1" applyFont="1" applyBorder="1" applyAlignment="1">
      <alignment horizontal="center" vertical="center" wrapText="1"/>
    </xf>
    <xf numFmtId="4" fontId="3" fillId="0" borderId="2" xfId="0" quotePrefix="1" applyNumberFormat="1" applyFont="1" applyBorder="1" applyAlignment="1">
      <alignment horizontal="center" vertical="center" wrapText="1"/>
    </xf>
    <xf numFmtId="4" fontId="3" fillId="0" borderId="2" xfId="0" quotePrefix="1" applyNumberFormat="1" applyFont="1" applyBorder="1" applyAlignment="1">
      <alignment vertical="center" wrapText="1"/>
    </xf>
    <xf numFmtId="4" fontId="3" fillId="0" borderId="2" xfId="0" applyNumberFormat="1" applyFont="1" applyBorder="1" applyAlignment="1">
      <alignment vertical="center" wrapText="1"/>
    </xf>
    <xf numFmtId="0" fontId="3" fillId="0" borderId="0" xfId="0" applyFont="1"/>
    <xf numFmtId="0" fontId="4" fillId="0" borderId="2" xfId="0" applyFont="1" applyBorder="1" applyAlignment="1">
      <alignment horizontal="justify" vertical="top" wrapText="1"/>
    </xf>
    <xf numFmtId="0" fontId="3" fillId="0" borderId="2" xfId="0" quotePrefix="1" applyFont="1" applyBorder="1" applyAlignment="1">
      <alignment horizontal="center" vertical="top" wrapText="1"/>
    </xf>
    <xf numFmtId="4" fontId="3" fillId="0" borderId="2" xfId="0" quotePrefix="1" applyNumberFormat="1" applyFont="1" applyBorder="1" applyAlignment="1">
      <alignment horizontal="center" vertical="top" wrapText="1"/>
    </xf>
    <xf numFmtId="4" fontId="12" fillId="2" borderId="2" xfId="0" applyNumberFormat="1" applyFont="1" applyFill="1" applyBorder="1" applyAlignment="1">
      <alignment vertical="top" wrapText="1"/>
    </xf>
    <xf numFmtId="164" fontId="4" fillId="0" borderId="0" xfId="0" quotePrefix="1" applyNumberFormat="1" applyFont="1" applyBorder="1" applyAlignment="1">
      <alignment vertical="top" wrapText="1"/>
    </xf>
    <xf numFmtId="0" fontId="12" fillId="0" borderId="2" xfId="0" quotePrefix="1" applyFont="1" applyBorder="1" applyAlignment="1">
      <alignment horizontal="center" vertical="center" wrapText="1"/>
    </xf>
    <xf numFmtId="0" fontId="12" fillId="0" borderId="2" xfId="0" applyFont="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2" xfId="0" quotePrefix="1" applyNumberFormat="1" applyFont="1" applyBorder="1" applyAlignment="1">
      <alignment vertical="center" wrapText="1"/>
    </xf>
    <xf numFmtId="4" fontId="12" fillId="0" borderId="2" xfId="0" applyNumberFormat="1" applyFont="1" applyBorder="1" applyAlignment="1">
      <alignment vertical="center" wrapText="1"/>
    </xf>
    <xf numFmtId="0" fontId="12" fillId="2" borderId="2" xfId="0" applyFont="1" applyFill="1" applyBorder="1" applyAlignment="1">
      <alignment horizontal="center" vertical="center" wrapText="1"/>
    </xf>
    <xf numFmtId="0" fontId="12" fillId="2" borderId="2" xfId="0" quotePrefix="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quotePrefix="1" applyNumberFormat="1" applyFont="1" applyFill="1" applyBorder="1" applyAlignment="1">
      <alignment vertical="center" wrapText="1"/>
    </xf>
    <xf numFmtId="0" fontId="3" fillId="0" borderId="0" xfId="0" applyFont="1" applyAlignment="1">
      <alignment vertical="top"/>
    </xf>
    <xf numFmtId="0" fontId="13" fillId="0" borderId="0" xfId="0" applyFont="1" applyAlignment="1">
      <alignment horizontal="left" vertical="top" wrapText="1"/>
    </xf>
    <xf numFmtId="2" fontId="3" fillId="0" borderId="0" xfId="0" applyNumberFormat="1" applyFont="1" applyAlignment="1">
      <alignment vertical="top"/>
    </xf>
    <xf numFmtId="2" fontId="14" fillId="2" borderId="3" xfId="0" applyNumberFormat="1" applyFont="1" applyFill="1" applyBorder="1" applyAlignment="1">
      <alignment vertical="top" wrapText="1"/>
    </xf>
    <xf numFmtId="2" fontId="14" fillId="2" borderId="4" xfId="0" applyNumberFormat="1" applyFont="1" applyFill="1" applyBorder="1" applyAlignment="1">
      <alignment vertical="top" wrapText="1"/>
    </xf>
    <xf numFmtId="0" fontId="14" fillId="0" borderId="2" xfId="0" quotePrefix="1" applyFont="1" applyBorder="1" applyAlignment="1">
      <alignment horizontal="center" vertical="top" wrapText="1"/>
    </xf>
    <xf numFmtId="164" fontId="14" fillId="0" borderId="2" xfId="0" quotePrefix="1" applyNumberFormat="1" applyFont="1" applyBorder="1" applyAlignment="1">
      <alignment horizontal="center" vertical="top" wrapText="1"/>
    </xf>
    <xf numFmtId="164" fontId="14" fillId="0" borderId="2" xfId="0" applyNumberFormat="1" applyFont="1" applyBorder="1" applyAlignment="1">
      <alignment vertical="top" wrapText="1"/>
    </xf>
    <xf numFmtId="0" fontId="5"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view="pageBreakPreview" topLeftCell="A4" zoomScale="75" zoomScaleNormal="100" zoomScaleSheetLayoutView="75" workbookViewId="0">
      <pane xSplit="4" ySplit="12" topLeftCell="E28" activePane="bottomRight" state="frozen"/>
      <selection activeCell="A4" sqref="A4"/>
      <selection pane="topRight" activeCell="E4" sqref="E4"/>
      <selection pane="bottomLeft" activeCell="A16" sqref="A16"/>
      <selection pane="bottomRight" activeCell="J31" sqref="J31:K31"/>
    </sheetView>
  </sheetViews>
  <sheetFormatPr defaultRowHeight="15" x14ac:dyDescent="0.25"/>
  <cols>
    <col min="1" max="3" width="12" customWidth="1"/>
    <col min="4" max="4" width="40.7109375" customWidth="1"/>
    <col min="5" max="5" width="13.7109375" customWidth="1"/>
    <col min="6" max="6" width="17" customWidth="1"/>
    <col min="7" max="16" width="13.7109375" customWidth="1"/>
  </cols>
  <sheetData>
    <row r="1" spans="1:16" x14ac:dyDescent="0.25">
      <c r="M1" t="s">
        <v>0</v>
      </c>
    </row>
    <row r="2" spans="1:16" x14ac:dyDescent="0.25">
      <c r="M2" t="s">
        <v>1</v>
      </c>
    </row>
    <row r="3" spans="1:16" x14ac:dyDescent="0.25">
      <c r="M3" t="s">
        <v>40</v>
      </c>
    </row>
    <row r="5" spans="1:16" x14ac:dyDescent="0.25">
      <c r="A5" s="65" t="s">
        <v>29</v>
      </c>
      <c r="B5" s="66"/>
      <c r="C5" s="66"/>
      <c r="D5" s="66"/>
      <c r="E5" s="66"/>
      <c r="F5" s="66"/>
      <c r="G5" s="66"/>
      <c r="H5" s="66"/>
      <c r="I5" s="66"/>
      <c r="J5" s="66"/>
      <c r="K5" s="66"/>
      <c r="L5" s="66"/>
      <c r="M5" s="66"/>
      <c r="N5" s="66"/>
      <c r="O5" s="66"/>
      <c r="P5" s="66"/>
    </row>
    <row r="6" spans="1:16" x14ac:dyDescent="0.25">
      <c r="A6" s="65" t="s">
        <v>30</v>
      </c>
      <c r="B6" s="66"/>
      <c r="C6" s="66"/>
      <c r="D6" s="66"/>
      <c r="E6" s="66"/>
      <c r="F6" s="66"/>
      <c r="G6" s="66"/>
      <c r="H6" s="66"/>
      <c r="I6" s="66"/>
      <c r="J6" s="66"/>
      <c r="K6" s="66"/>
      <c r="L6" s="66"/>
      <c r="M6" s="66"/>
      <c r="N6" s="66"/>
      <c r="O6" s="66"/>
      <c r="P6" s="66"/>
    </row>
    <row r="7" spans="1:16" x14ac:dyDescent="0.25">
      <c r="A7" s="12" t="s">
        <v>27</v>
      </c>
      <c r="B7" s="2"/>
      <c r="C7" s="2"/>
      <c r="D7" s="2"/>
      <c r="E7" s="2"/>
      <c r="F7" s="2"/>
      <c r="G7" s="2"/>
      <c r="H7" s="2"/>
      <c r="I7" s="2"/>
      <c r="J7" s="2"/>
      <c r="K7" s="2"/>
      <c r="L7" s="2"/>
      <c r="M7" s="2"/>
      <c r="N7" s="2"/>
      <c r="O7" s="2"/>
      <c r="P7" s="2"/>
    </row>
    <row r="8" spans="1:16" x14ac:dyDescent="0.25">
      <c r="A8" s="11" t="s">
        <v>28</v>
      </c>
      <c r="P8" s="1" t="s">
        <v>2</v>
      </c>
    </row>
    <row r="9" spans="1:16" x14ac:dyDescent="0.25">
      <c r="A9" s="67" t="s">
        <v>3</v>
      </c>
      <c r="B9" s="67" t="s">
        <v>4</v>
      </c>
      <c r="C9" s="67" t="s">
        <v>5</v>
      </c>
      <c r="D9" s="68" t="s">
        <v>6</v>
      </c>
      <c r="E9" s="68" t="s">
        <v>7</v>
      </c>
      <c r="F9" s="68"/>
      <c r="G9" s="68"/>
      <c r="H9" s="68"/>
      <c r="I9" s="68"/>
      <c r="J9" s="68" t="s">
        <v>14</v>
      </c>
      <c r="K9" s="68"/>
      <c r="L9" s="68"/>
      <c r="M9" s="68"/>
      <c r="N9" s="68"/>
      <c r="O9" s="68"/>
      <c r="P9" s="69" t="s">
        <v>16</v>
      </c>
    </row>
    <row r="10" spans="1:16" x14ac:dyDescent="0.25">
      <c r="A10" s="68"/>
      <c r="B10" s="68"/>
      <c r="C10" s="68"/>
      <c r="D10" s="68"/>
      <c r="E10" s="69" t="s">
        <v>8</v>
      </c>
      <c r="F10" s="68" t="s">
        <v>9</v>
      </c>
      <c r="G10" s="68" t="s">
        <v>10</v>
      </c>
      <c r="H10" s="68"/>
      <c r="I10" s="68" t="s">
        <v>13</v>
      </c>
      <c r="J10" s="69" t="s">
        <v>8</v>
      </c>
      <c r="K10" s="68" t="s">
        <v>15</v>
      </c>
      <c r="L10" s="68" t="s">
        <v>9</v>
      </c>
      <c r="M10" s="68" t="s">
        <v>10</v>
      </c>
      <c r="N10" s="68"/>
      <c r="O10" s="68" t="s">
        <v>13</v>
      </c>
      <c r="P10" s="68"/>
    </row>
    <row r="11" spans="1:16" x14ac:dyDescent="0.25">
      <c r="A11" s="68"/>
      <c r="B11" s="68"/>
      <c r="C11" s="68"/>
      <c r="D11" s="68"/>
      <c r="E11" s="68"/>
      <c r="F11" s="68"/>
      <c r="G11" s="68" t="s">
        <v>11</v>
      </c>
      <c r="H11" s="68" t="s">
        <v>12</v>
      </c>
      <c r="I11" s="68"/>
      <c r="J11" s="68"/>
      <c r="K11" s="68"/>
      <c r="L11" s="68"/>
      <c r="M11" s="68" t="s">
        <v>11</v>
      </c>
      <c r="N11" s="68" t="s">
        <v>12</v>
      </c>
      <c r="O11" s="68"/>
      <c r="P11" s="68"/>
    </row>
    <row r="12" spans="1:16" ht="44.25" customHeight="1" x14ac:dyDescent="0.25">
      <c r="A12" s="68"/>
      <c r="B12" s="68"/>
      <c r="C12" s="68"/>
      <c r="D12" s="68"/>
      <c r="E12" s="68"/>
      <c r="F12" s="68"/>
      <c r="G12" s="68"/>
      <c r="H12" s="68"/>
      <c r="I12" s="68"/>
      <c r="J12" s="68"/>
      <c r="K12" s="68"/>
      <c r="L12" s="68"/>
      <c r="M12" s="68"/>
      <c r="N12" s="68"/>
      <c r="O12" s="68"/>
      <c r="P12" s="68"/>
    </row>
    <row r="13" spans="1:16" x14ac:dyDescent="0.25">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x14ac:dyDescent="0.25">
      <c r="A14" s="5" t="s">
        <v>17</v>
      </c>
      <c r="B14" s="6"/>
      <c r="C14" s="7"/>
      <c r="D14" s="8" t="s">
        <v>18</v>
      </c>
      <c r="E14" s="9">
        <f>E15</f>
        <v>166172</v>
      </c>
      <c r="F14" s="10">
        <f>F15</f>
        <v>80000</v>
      </c>
      <c r="G14" s="10">
        <f t="shared" ref="G14:I14" si="0">G15</f>
        <v>0</v>
      </c>
      <c r="H14" s="10">
        <f t="shared" si="0"/>
        <v>85000</v>
      </c>
      <c r="I14" s="10">
        <f t="shared" si="0"/>
        <v>86172</v>
      </c>
      <c r="J14" s="9">
        <f>L14+O14</f>
        <v>-80000</v>
      </c>
      <c r="K14" s="10">
        <f>K15</f>
        <v>-80000</v>
      </c>
      <c r="L14" s="10">
        <f t="shared" ref="L14:O14" si="1">L15</f>
        <v>0</v>
      </c>
      <c r="M14" s="10">
        <f t="shared" si="1"/>
        <v>0</v>
      </c>
      <c r="N14" s="10">
        <f t="shared" si="1"/>
        <v>0</v>
      </c>
      <c r="O14" s="10">
        <f t="shared" si="1"/>
        <v>-80000</v>
      </c>
      <c r="P14" s="9">
        <f t="shared" ref="P14:P33" si="2">E14+J14</f>
        <v>86172</v>
      </c>
    </row>
    <row r="15" spans="1:16" x14ac:dyDescent="0.25">
      <c r="A15" s="5" t="s">
        <v>19</v>
      </c>
      <c r="B15" s="6"/>
      <c r="C15" s="7"/>
      <c r="D15" s="8" t="s">
        <v>18</v>
      </c>
      <c r="E15" s="9">
        <f>F15+I15</f>
        <v>166172</v>
      </c>
      <c r="F15" s="10">
        <f>F16+F17+F18</f>
        <v>80000</v>
      </c>
      <c r="G15" s="10">
        <f t="shared" ref="G15" si="3">G16+G17+G18</f>
        <v>0</v>
      </c>
      <c r="H15" s="10">
        <f>H16+H17+H18</f>
        <v>85000</v>
      </c>
      <c r="I15" s="10">
        <f>I16+I17+I18+I19</f>
        <v>86172</v>
      </c>
      <c r="J15" s="9">
        <f>L15+O15</f>
        <v>-80000</v>
      </c>
      <c r="K15" s="10">
        <f>K16+K17+K18</f>
        <v>-80000</v>
      </c>
      <c r="L15" s="10">
        <f t="shared" ref="L15:N15" si="4">L16+L17+L18</f>
        <v>0</v>
      </c>
      <c r="M15" s="10">
        <f t="shared" si="4"/>
        <v>0</v>
      </c>
      <c r="N15" s="10">
        <f t="shared" si="4"/>
        <v>0</v>
      </c>
      <c r="O15" s="10">
        <f>O16+O17+O18+O19</f>
        <v>-80000</v>
      </c>
      <c r="P15" s="9">
        <f t="shared" si="2"/>
        <v>86172</v>
      </c>
    </row>
    <row r="16" spans="1:16" ht="85.5" customHeight="1" x14ac:dyDescent="0.25">
      <c r="A16" s="17" t="s">
        <v>42</v>
      </c>
      <c r="B16" s="17" t="s">
        <v>43</v>
      </c>
      <c r="C16" s="22" t="s">
        <v>41</v>
      </c>
      <c r="D16" s="46" t="s">
        <v>44</v>
      </c>
      <c r="E16" s="30">
        <f>F16+I16</f>
        <v>58000</v>
      </c>
      <c r="F16" s="31">
        <f>58000</f>
        <v>58000</v>
      </c>
      <c r="G16" s="31"/>
      <c r="H16" s="31">
        <f>58000</f>
        <v>58000</v>
      </c>
      <c r="I16" s="31"/>
      <c r="J16" s="30">
        <f>L16+O16</f>
        <v>0</v>
      </c>
      <c r="K16" s="31"/>
      <c r="L16" s="31"/>
      <c r="M16" s="31"/>
      <c r="N16" s="31"/>
      <c r="O16" s="31"/>
      <c r="P16" s="30">
        <f t="shared" si="2"/>
        <v>58000</v>
      </c>
    </row>
    <row r="17" spans="1:16" ht="60.75" customHeight="1" x14ac:dyDescent="0.25">
      <c r="A17" s="17" t="s">
        <v>45</v>
      </c>
      <c r="B17" s="17">
        <v>3104</v>
      </c>
      <c r="C17" s="33">
        <v>1020</v>
      </c>
      <c r="D17" s="34" t="s">
        <v>46</v>
      </c>
      <c r="E17" s="30">
        <f t="shared" ref="E17:E33" si="5">F17+I17</f>
        <v>0</v>
      </c>
      <c r="F17" s="31"/>
      <c r="G17" s="32"/>
      <c r="H17" s="32">
        <v>27000</v>
      </c>
      <c r="I17" s="32"/>
      <c r="J17" s="30">
        <f>L17+O17</f>
        <v>0</v>
      </c>
      <c r="K17" s="32"/>
      <c r="L17" s="32"/>
      <c r="M17" s="32"/>
      <c r="N17" s="32"/>
      <c r="O17" s="32"/>
      <c r="P17" s="30">
        <f t="shared" si="2"/>
        <v>0</v>
      </c>
    </row>
    <row r="18" spans="1:16" s="41" customFormat="1" ht="37.5" customHeight="1" x14ac:dyDescent="0.25">
      <c r="A18" s="17" t="s">
        <v>48</v>
      </c>
      <c r="B18" s="17" t="s">
        <v>49</v>
      </c>
      <c r="C18" s="22" t="s">
        <v>50</v>
      </c>
      <c r="D18" s="21" t="s">
        <v>51</v>
      </c>
      <c r="E18" s="30">
        <f t="shared" si="5"/>
        <v>22000</v>
      </c>
      <c r="F18" s="31">
        <f>80000-58000</f>
        <v>22000</v>
      </c>
      <c r="G18" s="32"/>
      <c r="H18" s="32"/>
      <c r="I18" s="32"/>
      <c r="J18" s="30">
        <f>L18+O18</f>
        <v>-80000</v>
      </c>
      <c r="K18" s="31">
        <v>-80000</v>
      </c>
      <c r="L18" s="31"/>
      <c r="M18" s="31"/>
      <c r="N18" s="31"/>
      <c r="O18" s="31">
        <v>-80000</v>
      </c>
      <c r="P18" s="30">
        <f t="shared" si="2"/>
        <v>-58000</v>
      </c>
    </row>
    <row r="19" spans="1:16" s="41" customFormat="1" ht="23.25" customHeight="1" x14ac:dyDescent="0.25">
      <c r="A19" s="61" t="s">
        <v>67</v>
      </c>
      <c r="B19" s="61">
        <v>9770</v>
      </c>
      <c r="C19" s="62" t="s">
        <v>68</v>
      </c>
      <c r="D19" s="63" t="s">
        <v>69</v>
      </c>
      <c r="E19" s="30">
        <f t="shared" si="5"/>
        <v>86172</v>
      </c>
      <c r="F19" s="31"/>
      <c r="G19" s="32"/>
      <c r="H19" s="32"/>
      <c r="I19" s="32">
        <f>I21</f>
        <v>86172</v>
      </c>
      <c r="J19" s="30"/>
      <c r="K19" s="31"/>
      <c r="L19" s="31"/>
      <c r="M19" s="31"/>
      <c r="N19" s="31"/>
      <c r="O19" s="31"/>
      <c r="P19" s="30">
        <f t="shared" si="2"/>
        <v>86172</v>
      </c>
    </row>
    <row r="20" spans="1:16" s="41" customFormat="1" ht="20.25" customHeight="1" x14ac:dyDescent="0.25">
      <c r="A20" s="61"/>
      <c r="B20" s="61"/>
      <c r="C20" s="62"/>
      <c r="D20" s="63" t="s">
        <v>70</v>
      </c>
      <c r="E20" s="30"/>
      <c r="F20" s="31"/>
      <c r="G20" s="32"/>
      <c r="H20" s="32"/>
      <c r="I20" s="32"/>
      <c r="J20" s="30"/>
      <c r="K20" s="31"/>
      <c r="L20" s="31"/>
      <c r="M20" s="31"/>
      <c r="N20" s="31"/>
      <c r="O20" s="31"/>
      <c r="P20" s="30"/>
    </row>
    <row r="21" spans="1:16" s="41" customFormat="1" ht="127.5" customHeight="1" x14ac:dyDescent="0.25">
      <c r="A21" s="17"/>
      <c r="B21" s="17"/>
      <c r="C21" s="22"/>
      <c r="D21" s="21" t="s">
        <v>71</v>
      </c>
      <c r="E21" s="30">
        <f>F21+I21</f>
        <v>86172</v>
      </c>
      <c r="F21" s="31"/>
      <c r="G21" s="32"/>
      <c r="H21" s="32"/>
      <c r="I21" s="32">
        <v>86172</v>
      </c>
      <c r="J21" s="30"/>
      <c r="K21" s="31"/>
      <c r="L21" s="31"/>
      <c r="M21" s="31"/>
      <c r="N21" s="31"/>
      <c r="O21" s="31"/>
      <c r="P21" s="30">
        <f t="shared" si="2"/>
        <v>86172</v>
      </c>
    </row>
    <row r="22" spans="1:16" ht="30" x14ac:dyDescent="0.25">
      <c r="A22" s="47" t="s">
        <v>20</v>
      </c>
      <c r="B22" s="48"/>
      <c r="C22" s="49"/>
      <c r="D22" s="50" t="s">
        <v>21</v>
      </c>
      <c r="E22" s="36">
        <f t="shared" si="5"/>
        <v>1122966</v>
      </c>
      <c r="F22" s="51">
        <f>F23</f>
        <v>1122966</v>
      </c>
      <c r="G22" s="51">
        <f t="shared" ref="G22:I22" si="6">G23</f>
        <v>15875</v>
      </c>
      <c r="H22" s="51">
        <f t="shared" si="6"/>
        <v>0</v>
      </c>
      <c r="I22" s="51">
        <f t="shared" si="6"/>
        <v>0</v>
      </c>
      <c r="J22" s="36">
        <f t="shared" ref="J22:J28" si="7">L22+O22</f>
        <v>299988</v>
      </c>
      <c r="K22" s="51">
        <f>K23</f>
        <v>299988</v>
      </c>
      <c r="L22" s="51">
        <f t="shared" ref="L22:O22" si="8">L23</f>
        <v>0</v>
      </c>
      <c r="M22" s="51">
        <f t="shared" si="8"/>
        <v>0</v>
      </c>
      <c r="N22" s="51">
        <f t="shared" si="8"/>
        <v>0</v>
      </c>
      <c r="O22" s="51">
        <f t="shared" si="8"/>
        <v>299988</v>
      </c>
      <c r="P22" s="36">
        <f t="shared" si="2"/>
        <v>1422954</v>
      </c>
    </row>
    <row r="23" spans="1:16" ht="30" x14ac:dyDescent="0.25">
      <c r="A23" s="47" t="s">
        <v>22</v>
      </c>
      <c r="B23" s="48"/>
      <c r="C23" s="49"/>
      <c r="D23" s="50" t="s">
        <v>21</v>
      </c>
      <c r="E23" s="36">
        <f t="shared" si="5"/>
        <v>1122966</v>
      </c>
      <c r="F23" s="51">
        <f>F27+F25+F30+F31+F29+F24</f>
        <v>1122966</v>
      </c>
      <c r="G23" s="51">
        <f t="shared" ref="G23:I23" si="9">G27+G25+G30+G31+G29</f>
        <v>15875</v>
      </c>
      <c r="H23" s="51">
        <f t="shared" si="9"/>
        <v>0</v>
      </c>
      <c r="I23" s="51">
        <f t="shared" si="9"/>
        <v>0</v>
      </c>
      <c r="J23" s="36">
        <f t="shared" si="7"/>
        <v>299988</v>
      </c>
      <c r="K23" s="51">
        <f>K27+K25+K30+K31</f>
        <v>299988</v>
      </c>
      <c r="L23" s="51">
        <f t="shared" ref="L23:O23" si="10">L27+L25+L30+L31</f>
        <v>0</v>
      </c>
      <c r="M23" s="51">
        <f t="shared" si="10"/>
        <v>0</v>
      </c>
      <c r="N23" s="51">
        <f t="shared" si="10"/>
        <v>0</v>
      </c>
      <c r="O23" s="51">
        <f t="shared" si="10"/>
        <v>299988</v>
      </c>
      <c r="P23" s="36">
        <f t="shared" si="2"/>
        <v>1422954</v>
      </c>
    </row>
    <row r="24" spans="1:16" x14ac:dyDescent="0.25">
      <c r="A24" s="19" t="s">
        <v>72</v>
      </c>
      <c r="B24" s="19" t="s">
        <v>73</v>
      </c>
      <c r="C24" s="20" t="s">
        <v>74</v>
      </c>
      <c r="D24" s="42" t="s">
        <v>75</v>
      </c>
      <c r="E24" s="35">
        <f t="shared" si="5"/>
        <v>49000</v>
      </c>
      <c r="F24" s="40">
        <v>49000</v>
      </c>
      <c r="G24" s="51"/>
      <c r="H24" s="51"/>
      <c r="I24" s="51"/>
      <c r="J24" s="36"/>
      <c r="K24" s="51"/>
      <c r="L24" s="51"/>
      <c r="M24" s="51"/>
      <c r="N24" s="51"/>
      <c r="O24" s="51"/>
      <c r="P24" s="35">
        <f t="shared" si="2"/>
        <v>49000</v>
      </c>
    </row>
    <row r="25" spans="1:16" s="41" customFormat="1" ht="34.5" customHeight="1" x14ac:dyDescent="0.25">
      <c r="A25" s="19" t="s">
        <v>52</v>
      </c>
      <c r="B25" s="19" t="s">
        <v>53</v>
      </c>
      <c r="C25" s="20"/>
      <c r="D25" s="42" t="s">
        <v>54</v>
      </c>
      <c r="E25" s="35">
        <f t="shared" si="5"/>
        <v>39621</v>
      </c>
      <c r="F25" s="40">
        <f>F26</f>
        <v>39621</v>
      </c>
      <c r="G25" s="40">
        <f t="shared" ref="G25:I25" si="11">G26</f>
        <v>0</v>
      </c>
      <c r="H25" s="40">
        <f t="shared" si="11"/>
        <v>0</v>
      </c>
      <c r="I25" s="40">
        <f t="shared" si="11"/>
        <v>0</v>
      </c>
      <c r="J25" s="36"/>
      <c r="K25" s="40"/>
      <c r="L25" s="40"/>
      <c r="M25" s="40"/>
      <c r="N25" s="40"/>
      <c r="O25" s="40"/>
      <c r="P25" s="35">
        <f t="shared" si="2"/>
        <v>39621</v>
      </c>
    </row>
    <row r="26" spans="1:16" s="41" customFormat="1" ht="36.75" customHeight="1" x14ac:dyDescent="0.25">
      <c r="A26" s="19" t="s">
        <v>55</v>
      </c>
      <c r="B26" s="19" t="s">
        <v>56</v>
      </c>
      <c r="C26" s="20" t="s">
        <v>23</v>
      </c>
      <c r="D26" s="42" t="s">
        <v>57</v>
      </c>
      <c r="E26" s="35">
        <f>F26+I26</f>
        <v>39621</v>
      </c>
      <c r="F26" s="40">
        <f>39933-312</f>
        <v>39621</v>
      </c>
      <c r="G26" s="40"/>
      <c r="H26" s="40"/>
      <c r="I26" s="40"/>
      <c r="J26" s="36"/>
      <c r="K26" s="40"/>
      <c r="L26" s="40"/>
      <c r="M26" s="40"/>
      <c r="N26" s="40"/>
      <c r="O26" s="40"/>
      <c r="P26" s="30">
        <f>E26+J26</f>
        <v>39621</v>
      </c>
    </row>
    <row r="27" spans="1:16" s="41" customFormat="1" ht="150" x14ac:dyDescent="0.25">
      <c r="A27" s="43" t="s">
        <v>33</v>
      </c>
      <c r="B27" s="43">
        <v>1060</v>
      </c>
      <c r="C27" s="44"/>
      <c r="D27" s="39" t="s">
        <v>34</v>
      </c>
      <c r="E27" s="30">
        <f t="shared" si="5"/>
        <v>232363</v>
      </c>
      <c r="F27" s="31">
        <f>F28</f>
        <v>232363</v>
      </c>
      <c r="G27" s="31"/>
      <c r="H27" s="31"/>
      <c r="I27" s="31"/>
      <c r="J27" s="45">
        <f t="shared" si="7"/>
        <v>299988</v>
      </c>
      <c r="K27" s="31">
        <f>K28</f>
        <v>299988</v>
      </c>
      <c r="L27" s="31"/>
      <c r="M27" s="31"/>
      <c r="N27" s="31"/>
      <c r="O27" s="31">
        <f>O28</f>
        <v>299988</v>
      </c>
      <c r="P27" s="30">
        <f>E27+J27</f>
        <v>532351</v>
      </c>
    </row>
    <row r="28" spans="1:16" s="41" customFormat="1" ht="42" customHeight="1" x14ac:dyDescent="0.25">
      <c r="A28" s="37" t="s">
        <v>31</v>
      </c>
      <c r="B28" s="37" t="s">
        <v>32</v>
      </c>
      <c r="C28" s="38" t="s">
        <v>23</v>
      </c>
      <c r="D28" s="39" t="s">
        <v>24</v>
      </c>
      <c r="E28" s="35">
        <f t="shared" si="5"/>
        <v>232363</v>
      </c>
      <c r="F28" s="40">
        <f>121000+13800+49987+9200+38376</f>
        <v>232363</v>
      </c>
      <c r="G28" s="40"/>
      <c r="H28" s="40"/>
      <c r="I28" s="40"/>
      <c r="J28" s="35">
        <f t="shared" si="7"/>
        <v>299988</v>
      </c>
      <c r="K28" s="40">
        <f>299988</f>
        <v>299988</v>
      </c>
      <c r="L28" s="40"/>
      <c r="M28" s="40"/>
      <c r="N28" s="40"/>
      <c r="O28" s="40">
        <f>K28</f>
        <v>299988</v>
      </c>
      <c r="P28" s="35">
        <f t="shared" si="2"/>
        <v>532351</v>
      </c>
    </row>
    <row r="29" spans="1:16" s="41" customFormat="1" ht="26.25" customHeight="1" x14ac:dyDescent="0.25">
      <c r="A29" s="19" t="s">
        <v>64</v>
      </c>
      <c r="B29" s="19" t="s">
        <v>65</v>
      </c>
      <c r="C29" s="20" t="s">
        <v>47</v>
      </c>
      <c r="D29" s="42" t="s">
        <v>66</v>
      </c>
      <c r="E29" s="35">
        <f t="shared" si="5"/>
        <v>-86172</v>
      </c>
      <c r="F29" s="40">
        <v>-86172</v>
      </c>
      <c r="G29" s="40"/>
      <c r="H29" s="40"/>
      <c r="I29" s="40"/>
      <c r="J29" s="35"/>
      <c r="K29" s="40"/>
      <c r="L29" s="40"/>
      <c r="M29" s="40"/>
      <c r="N29" s="40"/>
      <c r="O29" s="40"/>
      <c r="P29" s="35">
        <f t="shared" si="2"/>
        <v>-86172</v>
      </c>
    </row>
    <row r="30" spans="1:16" ht="93" customHeight="1" x14ac:dyDescent="0.25">
      <c r="A30" s="19" t="s">
        <v>58</v>
      </c>
      <c r="B30" s="19" t="s">
        <v>59</v>
      </c>
      <c r="C30" s="20" t="s">
        <v>47</v>
      </c>
      <c r="D30" s="42" t="s">
        <v>60</v>
      </c>
      <c r="E30" s="30">
        <f t="shared" si="5"/>
        <v>312</v>
      </c>
      <c r="F30" s="31">
        <v>312</v>
      </c>
      <c r="G30" s="31"/>
      <c r="H30" s="31"/>
      <c r="I30" s="31"/>
      <c r="J30" s="30"/>
      <c r="K30" s="31"/>
      <c r="L30" s="31"/>
      <c r="M30" s="31"/>
      <c r="N30" s="31"/>
      <c r="O30" s="31"/>
      <c r="P30" s="30">
        <f t="shared" si="2"/>
        <v>312</v>
      </c>
    </row>
    <row r="31" spans="1:16" ht="93" customHeight="1" x14ac:dyDescent="0.25">
      <c r="A31" s="19" t="s">
        <v>61</v>
      </c>
      <c r="B31" s="19" t="s">
        <v>62</v>
      </c>
      <c r="C31" s="20" t="s">
        <v>47</v>
      </c>
      <c r="D31" s="42" t="s">
        <v>63</v>
      </c>
      <c r="E31" s="30">
        <f t="shared" si="5"/>
        <v>887842</v>
      </c>
      <c r="F31" s="31">
        <v>887842</v>
      </c>
      <c r="G31" s="31">
        <v>15875</v>
      </c>
      <c r="H31" s="24"/>
      <c r="I31" s="24"/>
      <c r="J31" s="23"/>
      <c r="K31" s="24"/>
      <c r="L31" s="24"/>
      <c r="M31" s="24"/>
      <c r="N31" s="24"/>
      <c r="O31" s="24"/>
      <c r="P31" s="30">
        <f t="shared" si="2"/>
        <v>887842</v>
      </c>
    </row>
    <row r="32" spans="1:16" ht="33" hidden="1" customHeight="1" x14ac:dyDescent="0.25">
      <c r="A32" s="28"/>
      <c r="B32" s="26"/>
      <c r="C32" s="29"/>
      <c r="D32" s="27"/>
      <c r="E32" s="23"/>
      <c r="F32" s="24"/>
      <c r="G32" s="24"/>
      <c r="H32" s="24"/>
      <c r="I32" s="24"/>
      <c r="J32" s="25"/>
      <c r="K32" s="24"/>
      <c r="L32" s="24"/>
      <c r="M32" s="24"/>
      <c r="N32" s="24"/>
      <c r="O32" s="24"/>
      <c r="P32" s="23"/>
    </row>
    <row r="33" spans="1:17" x14ac:dyDescent="0.25">
      <c r="A33" s="52" t="s">
        <v>25</v>
      </c>
      <c r="B33" s="53" t="s">
        <v>25</v>
      </c>
      <c r="C33" s="54" t="s">
        <v>25</v>
      </c>
      <c r="D33" s="55" t="s">
        <v>26</v>
      </c>
      <c r="E33" s="35">
        <f t="shared" si="5"/>
        <v>1289138</v>
      </c>
      <c r="F33" s="36">
        <f>F22+F14</f>
        <v>1202966</v>
      </c>
      <c r="G33" s="36">
        <f t="shared" ref="G33:I33" si="12">G22+G14</f>
        <v>15875</v>
      </c>
      <c r="H33" s="36">
        <f t="shared" si="12"/>
        <v>85000</v>
      </c>
      <c r="I33" s="36">
        <f t="shared" si="12"/>
        <v>86172</v>
      </c>
      <c r="J33" s="36">
        <f>L33+O33</f>
        <v>219988</v>
      </c>
      <c r="K33" s="36">
        <f>K22+K14</f>
        <v>219988</v>
      </c>
      <c r="L33" s="36">
        <f t="shared" ref="L33:O33" si="13">L22+L14</f>
        <v>0</v>
      </c>
      <c r="M33" s="36">
        <f t="shared" si="13"/>
        <v>0</v>
      </c>
      <c r="N33" s="36">
        <f t="shared" si="13"/>
        <v>0</v>
      </c>
      <c r="O33" s="36">
        <f t="shared" si="13"/>
        <v>219988</v>
      </c>
      <c r="P33" s="36">
        <f t="shared" si="2"/>
        <v>1509126</v>
      </c>
    </row>
    <row r="34" spans="1:17" x14ac:dyDescent="0.25">
      <c r="A34" s="41"/>
      <c r="B34" s="41"/>
      <c r="C34" s="41"/>
      <c r="D34" s="41"/>
      <c r="E34" s="41"/>
      <c r="F34" s="41"/>
      <c r="G34" s="41"/>
      <c r="H34" s="41"/>
      <c r="I34" s="41"/>
      <c r="J34" s="41"/>
      <c r="K34" s="41"/>
      <c r="L34" s="41"/>
      <c r="M34" s="41"/>
      <c r="N34" s="41"/>
      <c r="O34" s="41"/>
      <c r="P34" s="41"/>
    </row>
    <row r="35" spans="1:17" ht="61.5" customHeight="1" x14ac:dyDescent="0.25">
      <c r="A35" s="56"/>
      <c r="B35" s="56"/>
      <c r="C35" s="56"/>
      <c r="D35" s="57" t="s">
        <v>35</v>
      </c>
      <c r="E35" s="58">
        <f>F35+I35</f>
        <v>1120205</v>
      </c>
      <c r="F35" s="58">
        <f>F31+F27</f>
        <v>1120205</v>
      </c>
      <c r="G35" s="58">
        <f t="shared" ref="G35:I35" si="14">G31+G27</f>
        <v>15875</v>
      </c>
      <c r="H35" s="58">
        <f t="shared" si="14"/>
        <v>0</v>
      </c>
      <c r="I35" s="58">
        <f t="shared" si="14"/>
        <v>0</v>
      </c>
      <c r="J35" s="58">
        <f>L35+O35</f>
        <v>299988</v>
      </c>
      <c r="K35" s="58">
        <f>K31+K27</f>
        <v>299988</v>
      </c>
      <c r="L35" s="58">
        <f t="shared" ref="L35:O35" si="15">L31+L27</f>
        <v>0</v>
      </c>
      <c r="M35" s="58">
        <f t="shared" si="15"/>
        <v>0</v>
      </c>
      <c r="N35" s="58">
        <f t="shared" si="15"/>
        <v>0</v>
      </c>
      <c r="O35" s="58">
        <f t="shared" si="15"/>
        <v>299988</v>
      </c>
      <c r="P35" s="59">
        <f>E35+J35</f>
        <v>1420193</v>
      </c>
    </row>
    <row r="36" spans="1:17" ht="15.75" x14ac:dyDescent="0.25">
      <c r="A36" s="56"/>
      <c r="B36" s="56"/>
      <c r="C36" s="56"/>
      <c r="D36" s="57" t="s">
        <v>36</v>
      </c>
      <c r="E36" s="58"/>
      <c r="F36" s="58"/>
      <c r="G36" s="58"/>
      <c r="H36" s="58"/>
      <c r="I36" s="58"/>
      <c r="J36" s="58"/>
      <c r="K36" s="58"/>
      <c r="L36" s="58"/>
      <c r="M36" s="58"/>
      <c r="N36" s="58"/>
      <c r="O36" s="58"/>
      <c r="P36" s="60"/>
    </row>
    <row r="37" spans="1:17" ht="75.75" customHeight="1" x14ac:dyDescent="0.25">
      <c r="A37" s="56"/>
      <c r="B37" s="56"/>
      <c r="C37" s="56"/>
      <c r="D37" s="57" t="s">
        <v>37</v>
      </c>
      <c r="E37" s="58">
        <f>F37+I37</f>
        <v>232363</v>
      </c>
      <c r="F37" s="58">
        <f>F27</f>
        <v>232363</v>
      </c>
      <c r="G37" s="58">
        <f t="shared" ref="G37:O37" si="16">G27</f>
        <v>0</v>
      </c>
      <c r="H37" s="58">
        <f t="shared" si="16"/>
        <v>0</v>
      </c>
      <c r="I37" s="58">
        <f t="shared" si="16"/>
        <v>0</v>
      </c>
      <c r="J37" s="58">
        <f t="shared" si="16"/>
        <v>299988</v>
      </c>
      <c r="K37" s="58">
        <f t="shared" si="16"/>
        <v>299988</v>
      </c>
      <c r="L37" s="58">
        <f t="shared" si="16"/>
        <v>0</v>
      </c>
      <c r="M37" s="58">
        <f t="shared" si="16"/>
        <v>0</v>
      </c>
      <c r="N37" s="58">
        <f t="shared" si="16"/>
        <v>0</v>
      </c>
      <c r="O37" s="58">
        <f t="shared" si="16"/>
        <v>299988</v>
      </c>
      <c r="P37" s="59">
        <f>E37+J37</f>
        <v>532351</v>
      </c>
    </row>
    <row r="38" spans="1:17" x14ac:dyDescent="0.25">
      <c r="A38" s="41"/>
      <c r="B38" s="41"/>
      <c r="C38" s="41"/>
      <c r="D38" s="41"/>
      <c r="E38" s="41"/>
      <c r="F38" s="41"/>
      <c r="G38" s="41"/>
      <c r="H38" s="41"/>
      <c r="I38" s="41"/>
      <c r="J38" s="41"/>
      <c r="K38" s="41"/>
      <c r="L38" s="41"/>
      <c r="M38" s="41"/>
      <c r="N38" s="41"/>
      <c r="O38" s="41"/>
      <c r="P38" s="41"/>
    </row>
    <row r="40" spans="1:17" ht="18.75" x14ac:dyDescent="0.3">
      <c r="D40" s="13" t="s">
        <v>38</v>
      </c>
      <c r="E40" s="13"/>
      <c r="F40" s="13"/>
      <c r="G40" s="13"/>
      <c r="H40" s="14"/>
      <c r="I40" s="15"/>
      <c r="J40" s="15"/>
      <c r="K40" s="15"/>
      <c r="L40" s="16"/>
      <c r="M40" s="64" t="s">
        <v>39</v>
      </c>
      <c r="N40" s="64"/>
      <c r="O40" s="64"/>
      <c r="P40" s="64"/>
      <c r="Q40" s="64"/>
    </row>
    <row r="42" spans="1:17" x14ac:dyDescent="0.25">
      <c r="E42" s="18" t="e">
        <f>#REF!+E22+E14</f>
        <v>#REF!</v>
      </c>
    </row>
  </sheetData>
  <mergeCells count="23">
    <mergeCell ref="J9:O9"/>
    <mergeCell ref="J10:J12"/>
    <mergeCell ref="K10:K12"/>
    <mergeCell ref="L10:L12"/>
    <mergeCell ref="M10:N10"/>
    <mergeCell ref="M11:M12"/>
    <mergeCell ref="N11:N12"/>
    <mergeCell ref="M40:Q40"/>
    <mergeCell ref="A5:P5"/>
    <mergeCell ref="A6:P6"/>
    <mergeCell ref="A9:A12"/>
    <mergeCell ref="B9:B12"/>
    <mergeCell ref="C9:C12"/>
    <mergeCell ref="D9:D12"/>
    <mergeCell ref="E9:I9"/>
    <mergeCell ref="E10:E12"/>
    <mergeCell ref="F10:F12"/>
    <mergeCell ref="G10:H10"/>
    <mergeCell ref="O10:O12"/>
    <mergeCell ref="P9:P12"/>
    <mergeCell ref="G11:G12"/>
    <mergeCell ref="H11:H12"/>
    <mergeCell ref="I10:I12"/>
  </mergeCells>
  <pageMargins left="0.19685039370078741" right="0.19685039370078741" top="0.39370078740157483" bottom="0.19685039370078741" header="0" footer="0"/>
  <pageSetup paperSize="9" scale="54" fitToHeight="500" orientation="landscape" horizontalDpi="0" verticalDpi="0" r:id="rId1"/>
  <headerFooter differentFirst="1">
    <oddHeader xml:space="preserve">&amp;RПродовження додатка 3
до рішення міської ради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Користувач Windows</cp:lastModifiedBy>
  <cp:lastPrinted>2021-09-13T15:03:50Z</cp:lastPrinted>
  <dcterms:created xsi:type="dcterms:W3CDTF">2021-02-15T17:47:07Z</dcterms:created>
  <dcterms:modified xsi:type="dcterms:W3CDTF">2021-09-13T15:06:55Z</dcterms:modified>
</cp:coreProperties>
</file>