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210" windowWidth="20115" windowHeight="7875" activeTab="4"/>
  </bookViews>
  <sheets>
    <sheet name="1-5.1" sheetId="1" r:id="rId1"/>
    <sheet name="5.2" sheetId="2" r:id="rId2"/>
    <sheet name="5.3" sheetId="3" r:id="rId3"/>
    <sheet name="5.4" sheetId="4" r:id="rId4"/>
    <sheet name="5.5-6" sheetId="5" r:id="rId5"/>
  </sheets>
  <calcPr calcId="125725"/>
</workbook>
</file>

<file path=xl/calcChain.xml><?xml version="1.0" encoding="utf-8"?>
<calcChain xmlns="http://schemas.openxmlformats.org/spreadsheetml/2006/main">
  <c r="K66" i="4"/>
  <c r="I67"/>
  <c r="I68"/>
  <c r="I69"/>
  <c r="I66"/>
  <c r="K61"/>
  <c r="K62"/>
  <c r="K63"/>
  <c r="K60"/>
  <c r="I61"/>
  <c r="I62"/>
  <c r="I63"/>
  <c r="I60"/>
  <c r="K55"/>
  <c r="K56"/>
  <c r="K57"/>
  <c r="K54"/>
  <c r="I55"/>
  <c r="I56"/>
  <c r="I57"/>
  <c r="I54"/>
  <c r="K48"/>
  <c r="K49"/>
  <c r="K50"/>
  <c r="K51"/>
  <c r="K47"/>
  <c r="I48"/>
  <c r="I49"/>
  <c r="I50"/>
  <c r="I51"/>
  <c r="I47"/>
  <c r="J41"/>
  <c r="J40"/>
  <c r="J35"/>
  <c r="J36"/>
  <c r="J37"/>
  <c r="J38"/>
  <c r="J34"/>
  <c r="J30"/>
  <c r="J31"/>
  <c r="J32"/>
  <c r="J29"/>
  <c r="I18"/>
  <c r="I19"/>
  <c r="I21"/>
  <c r="I22"/>
  <c r="I24"/>
  <c r="I25"/>
  <c r="J21"/>
  <c r="K10"/>
  <c r="K11"/>
  <c r="K12"/>
  <c r="K13"/>
  <c r="K14"/>
  <c r="K15"/>
  <c r="K16"/>
  <c r="K18"/>
  <c r="K19"/>
  <c r="K21"/>
  <c r="K22"/>
  <c r="K24"/>
  <c r="K25"/>
  <c r="K9"/>
  <c r="I10"/>
  <c r="I11"/>
  <c r="I12"/>
  <c r="I13"/>
  <c r="I14"/>
  <c r="I15"/>
  <c r="I16"/>
  <c r="I9"/>
  <c r="K5"/>
  <c r="J5"/>
  <c r="I5"/>
  <c r="D9" i="2"/>
  <c r="K69" i="4"/>
  <c r="K68"/>
  <c r="K67"/>
  <c r="H69"/>
  <c r="J69" s="1"/>
  <c r="H68"/>
  <c r="H67"/>
  <c r="H66"/>
  <c r="H63"/>
  <c r="H62"/>
  <c r="H61"/>
  <c r="H60"/>
  <c r="H57"/>
  <c r="H56"/>
  <c r="H55"/>
  <c r="H54"/>
  <c r="H51"/>
  <c r="H50"/>
  <c r="H49"/>
  <c r="H48"/>
  <c r="H47"/>
  <c r="E69"/>
  <c r="E68"/>
  <c r="E67"/>
  <c r="E66"/>
  <c r="E63"/>
  <c r="E62"/>
  <c r="E61"/>
  <c r="E60"/>
  <c r="E57"/>
  <c r="E56"/>
  <c r="E55"/>
  <c r="E54"/>
  <c r="E51"/>
  <c r="E50"/>
  <c r="E49"/>
  <c r="E48"/>
  <c r="E47"/>
  <c r="H35"/>
  <c r="H36"/>
  <c r="H37"/>
  <c r="H38"/>
  <c r="H34"/>
  <c r="K31"/>
  <c r="I31"/>
  <c r="I30"/>
  <c r="E42"/>
  <c r="E41"/>
  <c r="E40"/>
  <c r="E25"/>
  <c r="E24"/>
  <c r="E21"/>
  <c r="E19"/>
  <c r="E18"/>
  <c r="E16"/>
  <c r="E15"/>
  <c r="E14"/>
  <c r="E13"/>
  <c r="E12"/>
  <c r="E11"/>
  <c r="F60" i="3"/>
  <c r="I60"/>
  <c r="J60" s="1"/>
  <c r="M60" s="1"/>
  <c r="F61"/>
  <c r="I61"/>
  <c r="J61" s="1"/>
  <c r="M61" s="1"/>
  <c r="F62"/>
  <c r="I62"/>
  <c r="J62" s="1"/>
  <c r="M62" s="1"/>
  <c r="F63"/>
  <c r="I63"/>
  <c r="J63" s="1"/>
  <c r="M63" s="1"/>
  <c r="I49"/>
  <c r="I48"/>
  <c r="F49"/>
  <c r="F48"/>
  <c r="I30" i="1"/>
  <c r="I38" i="4" l="1"/>
  <c r="K38"/>
  <c r="I40"/>
  <c r="K40"/>
  <c r="I41"/>
  <c r="K41"/>
  <c r="H42"/>
  <c r="H41"/>
  <c r="H40"/>
  <c r="K37"/>
  <c r="I37"/>
  <c r="K36"/>
  <c r="I36"/>
  <c r="K35"/>
  <c r="I35"/>
  <c r="K34"/>
  <c r="I34"/>
  <c r="K30"/>
  <c r="I32"/>
  <c r="K32"/>
  <c r="K29"/>
  <c r="H12"/>
  <c r="H13"/>
  <c r="H14"/>
  <c r="H15"/>
  <c r="H16"/>
  <c r="H19"/>
  <c r="H11"/>
  <c r="I29"/>
  <c r="H5"/>
  <c r="I80" i="3"/>
  <c r="I81"/>
  <c r="I82"/>
  <c r="I79"/>
  <c r="F80"/>
  <c r="F81"/>
  <c r="F82"/>
  <c r="F79"/>
  <c r="I74"/>
  <c r="I75"/>
  <c r="I76"/>
  <c r="I73"/>
  <c r="F74"/>
  <c r="F75"/>
  <c r="F76"/>
  <c r="F73"/>
  <c r="I68"/>
  <c r="I69"/>
  <c r="I70"/>
  <c r="I67"/>
  <c r="F68"/>
  <c r="F69"/>
  <c r="F70"/>
  <c r="F67"/>
  <c r="I59"/>
  <c r="J59" s="1"/>
  <c r="M59" s="1"/>
  <c r="F59"/>
  <c r="J74" l="1"/>
  <c r="M74" s="1"/>
  <c r="J70"/>
  <c r="M70" s="1"/>
  <c r="J68"/>
  <c r="M68" s="1"/>
  <c r="J76"/>
  <c r="M76" s="1"/>
  <c r="J82"/>
  <c r="M82" s="1"/>
  <c r="J80"/>
  <c r="M80" s="1"/>
  <c r="J67"/>
  <c r="M67" s="1"/>
  <c r="J69"/>
  <c r="M69" s="1"/>
  <c r="J73"/>
  <c r="M73" s="1"/>
  <c r="J75"/>
  <c r="M75" s="1"/>
  <c r="J79"/>
  <c r="M79" s="1"/>
  <c r="J81"/>
  <c r="M81" s="1"/>
  <c r="I53"/>
  <c r="F53"/>
  <c r="K42"/>
  <c r="M42" s="1"/>
  <c r="K40"/>
  <c r="K31"/>
  <c r="J31"/>
  <c r="F14" i="2"/>
  <c r="F11"/>
  <c r="F9" l="1"/>
  <c r="M31" i="3"/>
  <c r="F7" i="5"/>
  <c r="K41" i="3"/>
  <c r="M41" s="1"/>
  <c r="K43"/>
  <c r="M40" l="1"/>
  <c r="E4" i="2"/>
  <c r="E9"/>
  <c r="E16"/>
  <c r="M32" i="1"/>
  <c r="I32"/>
  <c r="M27" l="1"/>
  <c r="I27"/>
  <c r="F27"/>
</calcChain>
</file>

<file path=xl/sharedStrings.xml><?xml version="1.0" encoding="utf-8"?>
<sst xmlns="http://schemas.openxmlformats.org/spreadsheetml/2006/main" count="488" uniqueCount="208">
  <si>
    <t>ОЦІНКА ЕФЕКТИВНОСТІ БЮДЖЕТНОЇ ПРОГРАМИ</t>
  </si>
  <si>
    <t xml:space="preserve">                (КПКВК ДБ (МБ))                                               (найменування головного розпорядника) </t>
  </si>
  <si>
    <r>
      <t xml:space="preserve">                (КПКВК ДБ (МБ))                         </t>
    </r>
    <r>
      <rPr>
        <i/>
        <sz val="10"/>
        <color theme="1"/>
        <rFont val="Times New Roman"/>
        <family val="1"/>
        <charset val="204"/>
      </rPr>
      <t>(найменування відповідального виконавця)</t>
    </r>
    <r>
      <rPr>
        <sz val="10"/>
        <color theme="1"/>
        <rFont val="Times New Roman"/>
        <family val="1"/>
        <charset val="204"/>
      </rPr>
      <t xml:space="preserve"> </t>
    </r>
  </si>
  <si>
    <r>
      <t xml:space="preserve">  (КПКВК ДБ (МБ))        (</t>
    </r>
    <r>
      <rPr>
        <sz val="10"/>
        <color rgb="FF0000FF"/>
        <rFont val="Times New Roman"/>
        <family val="1"/>
        <charset val="204"/>
      </rPr>
      <t>КФКВК</t>
    </r>
    <r>
      <rPr>
        <sz val="10"/>
        <color theme="1"/>
        <rFont val="Times New Roman"/>
        <family val="1"/>
        <charset val="204"/>
      </rPr>
      <t xml:space="preserve">)                 </t>
    </r>
    <r>
      <rPr>
        <i/>
        <sz val="10"/>
        <color theme="1"/>
        <rFont val="Times New Roman"/>
        <family val="1"/>
        <charset val="204"/>
      </rPr>
      <t>(найменування бюджетної програми)</t>
    </r>
  </si>
  <si>
    <t>4.Мета бюджетної програми:</t>
  </si>
  <si>
    <t xml:space="preserve">5. Оцінка ефективності бюджетної програми за критеріями: </t>
  </si>
  <si>
    <t>5.1 "Виконання бюджетної програми за напрямами використання бюджетних коштів": (тис. грн.) </t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</si>
  <si>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</si>
  <si>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</si>
  <si>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</si>
  <si>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</si>
  <si>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</si>
  <si>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</si>
  <si>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</si>
  <si>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</si>
  <si>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</si>
  <si>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Видатки (надані кредити) </t>
  </si>
  <si>
    <t>  </t>
  </si>
  <si>
    <t>в т. ч. </t>
  </si>
  <si>
    <t>1.1 </t>
  </si>
  <si>
    <t>1.2 </t>
  </si>
  <si>
    <t>5.2 "Виконання бюджетної програми за джерелами надходжень спеціального фонду":</t>
  </si>
  <si>
    <t>(тис. грн.) </t>
  </si>
  <si>
    <t>Залишок на початок року </t>
  </si>
  <si>
    <t>х </t>
  </si>
  <si>
    <t>в т. ч.  </t>
  </si>
  <si>
    <t>власних надходжень  </t>
  </si>
  <si>
    <t>інших надходжень </t>
  </si>
  <si>
    <t>Пояснення причин наявності залишку надходжень спеціального фонду, в т. ч. власних надходжень бюджетних установ та інших надходжень, на початок року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</si>
  <si>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</si>
  <si>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</si>
  <si>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</si>
  <si>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</si>
  <si>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</si>
  <si>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</si>
  <si>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</si>
  <si>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</si>
  <si>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</si>
  <si>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</si>
  <si>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3. </t>
  </si>
  <si>
    <t>Залишок на кінець року </t>
  </si>
  <si>
    <t>3.1 </t>
  </si>
  <si>
    <t>3.2 </t>
  </si>
  <si>
    <t>5.3 "Виконання результативних показників бюджетної програми за напрямами використання бюджетних коштів":</t>
  </si>
  <si>
    <t>Затверджено паспортом бюджетної програми </t>
  </si>
  <si>
    <t>затрат </t>
  </si>
  <si>
    <r>
      <t xml:space="preserve">1 </t>
    </r>
    <r>
      <rPr>
        <sz val="10"/>
        <color theme="1"/>
        <rFont val="Times New Roman"/>
        <family val="1"/>
        <charset val="204"/>
      </rPr>
      <t xml:space="preserve">Зазначаються усі напрями використання бюджетних коштів, затверджені паспортом бюджетної програми. </t>
    </r>
  </si>
  <si>
    <r>
      <t>3. __</t>
    </r>
    <r>
      <rPr>
        <u/>
        <sz val="12"/>
        <color theme="1"/>
        <rFont val="Times New Roman"/>
        <family val="1"/>
        <charset val="204"/>
      </rPr>
      <t>0611010</t>
    </r>
    <r>
      <rPr>
        <sz val="12"/>
        <color theme="1"/>
        <rFont val="Times New Roman"/>
        <family val="1"/>
        <charset val="204"/>
      </rPr>
      <t>_______ __</t>
    </r>
    <r>
      <rPr>
        <u/>
        <sz val="12"/>
        <color theme="1"/>
        <rFont val="Times New Roman"/>
        <family val="1"/>
        <charset val="204"/>
      </rPr>
      <t>0910</t>
    </r>
    <r>
      <rPr>
        <sz val="12"/>
        <color theme="1"/>
        <rFont val="Times New Roman"/>
        <family val="1"/>
        <charset val="204"/>
      </rPr>
      <t>____ __</t>
    </r>
    <r>
      <rPr>
        <u/>
        <sz val="12"/>
        <color theme="1"/>
        <rFont val="Times New Roman"/>
        <family val="1"/>
        <charset val="204"/>
      </rPr>
      <t>Надання дошкільної освіти</t>
    </r>
  </si>
  <si>
    <t xml:space="preserve">Пояснення щодо причин відхилення касових видатків (наданих кредитів) від планового показника: </t>
  </si>
  <si>
    <t>Пояснення причин відхилення касових видатків (наданих кредитів) за напрямом використання бюджетних коштів від планового показника: економія відбулась в наслідок електроних закупівль</t>
  </si>
  <si>
    <t>Капітальний ремонт системи опалення в підвальному приміщенні КЗ Лисичанського дошкільного навчального закладу (ясла-садок) №14»Теремок»</t>
  </si>
  <si>
    <t>Придбання з монтажем вузла обліку теплової енергії та холодного водопосточання КЗ "Лисичанський дошкільний навчальний заклад " (ясла-садок) №13 "Ромашка"</t>
  </si>
  <si>
    <t>Придбання лічильників газу та обладнання</t>
  </si>
  <si>
    <t>Придбання морозильного ларя для КЗ «Лисичанського дошкільного навчального закладу (ясла-садок) № 4 «Росинка»</t>
  </si>
  <si>
    <t>Придбання обладнання і предметів довгострокового користування (комп’ю-терна та мультимедійна техніка,методична література)</t>
  </si>
  <si>
    <t>Придбання обладнення</t>
  </si>
  <si>
    <t>Придбання пральної машини для КЗ «Лисичанського дошкільного навчального закладу (ясла-садок) № 12 «Катруся»</t>
  </si>
  <si>
    <t xml:space="preserve">Придбання холодильника для КЗ «Лисичанського дошкільного навчального закладу (ясла-садок) № 13 «Ромашка» </t>
  </si>
  <si>
    <t>Придбання холодильника для КЗ «Лисичанського дошкільного навчального закладу (ясла-садок) № 2 «Бірюза»</t>
  </si>
  <si>
    <t>Придбання холодильника для КЗ «Лисичанського дошкільного навчального закладу (ясла-садок) № 3 «Дюймовочка»</t>
  </si>
  <si>
    <t>Придбання шафи управління та обліку електричної енергії трифазної А КЗ «Лисичанському дошкільному навчальному закладу (ясла-садок) № 13 «Ромашка»</t>
  </si>
  <si>
    <t>Забезпечити створення належних умов для надання на належному рівні дошкільної освіти та виховання дітей</t>
  </si>
  <si>
    <t>Пояснення щодо причин відхилення касових видатків (наданих кредитів) від планового показника: по загальному фонду віхилення склалися по заробітній плати з нарахуванням за рахунок посад, по видаткам на продукти харчування - економія коштів утворилась в наслідок проведення електроних закупівль, по комунальним послугам - економне споживання енергоносіїв, по іншим видаткам- економне витрачання від затверджених асигнувань на 2018 рік. По спеціальному фонду: планова відвідуваність дітей в дошкільних навчальних закладів відрізнялась від фактичного відвідування.</t>
  </si>
  <si>
    <t>Забезпечення створення належних умов для надання на належному рівні дошкільної освіти та виховання дітей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</si>
  <si>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</si>
  <si>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</si>
  <si>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</si>
  <si>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</si>
  <si>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кількість дошкільних навчальних закладів</t>
  </si>
  <si>
    <t>Пояснення щодо розбіжностей між фактичними та плановими результативними показниками: виконано за 2018 рік згідно мережі установ з урахуванням змін на кінець 2018 року</t>
  </si>
  <si>
    <t>кількість груп</t>
  </si>
  <si>
    <t>всього-середньорічне число ставок (штатних одиниць)</t>
  </si>
  <si>
    <t>2.</t>
  </si>
  <si>
    <t>продукту</t>
  </si>
  <si>
    <t xml:space="preserve">кількість дітей, що відвідують дошкільні заклади </t>
  </si>
  <si>
    <t xml:space="preserve">кількість дітей від 0 до 6 років </t>
  </si>
  <si>
    <t>3.</t>
  </si>
  <si>
    <t>ефективності</t>
  </si>
  <si>
    <t xml:space="preserve">витрати на перебування 1 дитини в дошкільному закладі </t>
  </si>
  <si>
    <r>
      <t>Пояснення щодо розбіжностей між фактичними та плановими результативними показниками:</t>
    </r>
    <r>
      <rPr>
        <sz val="12"/>
        <color theme="1"/>
        <rFont val="Times New Roman"/>
        <family val="1"/>
        <charset val="204"/>
      </rPr>
      <t xml:space="preserve"> р</t>
    </r>
    <r>
      <rPr>
        <sz val="10"/>
        <color theme="1"/>
        <rFont val="Times New Roman"/>
        <family val="1"/>
        <charset val="204"/>
      </rPr>
      <t>озбіжності по показнику бюджетної програми згідно звітності на кінець 2018 року</t>
    </r>
  </si>
  <si>
    <t>4.</t>
  </si>
  <si>
    <t>якості</t>
  </si>
  <si>
    <t>відсоток охоплення дітей дошкільною освітою</t>
  </si>
  <si>
    <t>кількість днів відвідування</t>
  </si>
  <si>
    <t>5.4 "Виконання показників бюджетної програми порівняно із показниками попереднього року": </t>
  </si>
  <si>
    <t>Попередній рік </t>
  </si>
  <si>
    <t>Звітний рік </t>
  </si>
  <si>
    <t>Відхилення виконання</t>
  </si>
  <si>
    <t>(у відсотках) </t>
  </si>
  <si>
    <t>5.5 "Виконання інвестиційних (проектів) програм":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</si>
  <si>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</si>
  <si>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</si>
  <si>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</si>
  <si>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</si>
  <si>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</si>
  <si>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</si>
  <si>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</si>
  <si>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</si>
  <si>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</si>
  <si>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</si>
  <si>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 xml:space="preserve">Надходження </t>
  </si>
  <si>
    <t>х</t>
  </si>
  <si>
    <t>всього: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</si>
  <si>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</si>
  <si>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</si>
  <si>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</si>
  <si>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</si>
  <si>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 xml:space="preserve">Видатки бюджету розвитку 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</si>
  <si>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</si>
  <si>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</si>
  <si>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</si>
  <si>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(програма) 1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</si>
  <si>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</si>
  <si>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Напрям спрямування коштів (об'єкт) 1</t>
  </si>
  <si>
    <t>Напрям спрямування коштів (об'єкт) 2</t>
  </si>
  <si>
    <t>...</t>
  </si>
  <si>
    <t>Інвестиційний проект (програма) 2</t>
  </si>
  <si>
    <t>Пояснення щодо причин відхилення касових видатків на виконання інвестиційного проекту (програми) 2 від планового показника</t>
  </si>
  <si>
    <t>Капітальні видатки з утримання бюджетних установ</t>
  </si>
  <si>
    <t>5.6 "Наявність фінансових порушень за результатами контрольних заходів":</t>
  </si>
  <si>
    <r>
      <t>______</t>
    </r>
    <r>
      <rPr>
        <u/>
        <sz val="12"/>
        <color theme="1"/>
        <rFont val="Times New Roman"/>
        <family val="1"/>
        <charset val="204"/>
      </rPr>
      <t xml:space="preserve">порушень не виявлено </t>
    </r>
    <r>
      <rPr>
        <sz val="12"/>
        <color theme="1"/>
        <rFont val="Times New Roman"/>
        <family val="1"/>
        <charset val="204"/>
      </rPr>
      <t>___________________________________________________________</t>
    </r>
  </si>
  <si>
    <t>5.7 "Стан фінансової дисципліни":</t>
  </si>
  <si>
    <t>6.Узагальнений висновок щодо:</t>
  </si>
  <si>
    <r>
      <t>актуальності бюджетної програми ___</t>
    </r>
    <r>
      <rPr>
        <u/>
        <sz val="12"/>
        <color theme="1"/>
        <rFont val="Times New Roman"/>
        <family val="1"/>
        <charset val="204"/>
      </rPr>
      <t>програма є актуальною для подальшої її реалізації</t>
    </r>
    <r>
      <rPr>
        <sz val="12"/>
        <color theme="1"/>
        <rFont val="Times New Roman"/>
        <family val="1"/>
        <charset val="204"/>
      </rPr>
      <t>_________</t>
    </r>
  </si>
  <si>
    <r>
      <t>довгострокових наслідків бюджетної програми ___</t>
    </r>
    <r>
      <rPr>
        <u/>
        <sz val="12"/>
        <color theme="1"/>
        <rFont val="Times New Roman"/>
        <family val="1"/>
        <charset val="204"/>
      </rPr>
      <t>програма має довгостроковий термін дії</t>
    </r>
    <r>
      <rPr>
        <sz val="12"/>
        <color theme="1"/>
        <rFont val="Times New Roman"/>
        <family val="1"/>
        <charset val="204"/>
      </rPr>
      <t>___</t>
    </r>
  </si>
  <si>
    <t>Головний бухгалтер </t>
  </si>
  <si>
    <t xml:space="preserve">_________           </t>
  </si>
  <si>
    <t xml:space="preserve">   (підпис) </t>
  </si>
  <si>
    <t>середньорічне число штатних одиниць адмінперсоналу, за умовами оплати віднесених до педпгогічного персоналу</t>
  </si>
  <si>
    <t>1.</t>
  </si>
  <si>
    <t>кількість дітей, що відвідують дошкільні заклади</t>
  </si>
  <si>
    <t>кількість дітей від 0 до 6 років</t>
  </si>
  <si>
    <t>витрати на перебування 1 дитини в дошкільному закладі</t>
  </si>
  <si>
    <t>відсоток охоплення дітей дошкільної освіти</t>
  </si>
  <si>
    <t>1.3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</si>
  <si>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</si>
  <si>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</si>
  <si>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</si>
  <si>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</si>
  <si>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</si>
  <si>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</si>
  <si>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</si>
  <si>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</si>
  <si>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</si>
  <si>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</si>
  <si>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</si>
  <si>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r>
      <t xml:space="preserve">корисності бюджетної програм __ </t>
    </r>
    <r>
      <rPr>
        <u/>
        <sz val="12"/>
        <color theme="1"/>
        <rFont val="Times New Roman"/>
        <family val="1"/>
        <charset val="204"/>
      </rPr>
      <t>створення належних умов для надання на належному рівні дошкільної освіти та виховання дітей</t>
    </r>
    <r>
      <rPr>
        <sz val="12"/>
        <color theme="1"/>
        <rFont val="Times New Roman"/>
        <family val="1"/>
        <charset val="204"/>
      </rPr>
      <t>_________</t>
    </r>
  </si>
  <si>
    <r>
      <t>ефективності бюджетної програми ____забезпечено досягнення мети та виконання завдань програми, відповідно затвердженого обсягу бюджетних коштів</t>
    </r>
    <r>
      <rPr>
        <u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______________________________</t>
    </r>
  </si>
  <si>
    <t>1. ___0600000____________ ___Відділ освіти молоді та спорту виконавчого комітету Баштанської  міської ради___</t>
  </si>
  <si>
    <r>
      <t>2. ___</t>
    </r>
    <r>
      <rPr>
        <u/>
        <sz val="12"/>
        <color theme="1"/>
        <rFont val="Times New Roman"/>
        <family val="1"/>
        <charset val="204"/>
      </rPr>
      <t>0610000</t>
    </r>
    <r>
      <rPr>
        <sz val="12"/>
        <color theme="1"/>
        <rFont val="Times New Roman"/>
        <family val="1"/>
        <charset val="204"/>
      </rPr>
      <t>__________      ___</t>
    </r>
    <r>
      <rPr>
        <u/>
        <sz val="12"/>
        <color theme="1"/>
        <rFont val="Times New Roman"/>
        <family val="1"/>
        <charset val="204"/>
      </rPr>
      <t xml:space="preserve"> Відділ освіти молоді та спорту виконавчого комітету Баштанської  міської ради_</t>
    </r>
  </si>
  <si>
    <t>Забезпечення збереження енергоресурсів</t>
  </si>
  <si>
    <t>Забезпечення  створення належних умов для надання на належному рівні дошкільної освіти та виховання дітей</t>
  </si>
  <si>
    <t xml:space="preserve">Придбання обладнання і предметів довгострокового користування </t>
  </si>
  <si>
    <t>Пояснення причин наявності залишку надходжень спеціального фонду, в т. ч. власних надходжень бюджетних установ та інших надходжень, на кінець року : залишок коштів залишився відбатьківської плати за харчування та надходження в кінці року благодійних внесків</t>
  </si>
  <si>
    <r>
      <t>Пояснення щодо розбіжностей між фактичними та плановими результативними показниками:</t>
    </r>
    <r>
      <rPr>
        <sz val="12"/>
        <color theme="1"/>
        <rFont val="Times New Roman"/>
        <family val="1"/>
        <charset val="204"/>
      </rPr>
      <t xml:space="preserve"> р</t>
    </r>
    <r>
      <rPr>
        <sz val="10"/>
        <color theme="1"/>
        <rFont val="Times New Roman"/>
        <family val="1"/>
        <charset val="204"/>
      </rPr>
      <t xml:space="preserve">озбіжності не виявлені по  показнику бюджетної програми </t>
    </r>
  </si>
  <si>
    <t>Кількість установ яким проведено    оновленння матеріально технічної  бази</t>
  </si>
  <si>
    <t>кількість придбаного обладнання та предметів довгострокового користування</t>
  </si>
  <si>
    <t>в т.ч.побутова  техніка</t>
  </si>
  <si>
    <t>в т.ч.компютерна техніка</t>
  </si>
  <si>
    <t>Середні  витрати на  придбання   одиниці   побутової  техніки</t>
  </si>
  <si>
    <t>Середні  витрати на  придбання   одиниці   комп.техніки</t>
  </si>
  <si>
    <t>Динаміка кількості  установ  у яких здійснено  оновлення  матеріально -технічної  бази  у  порівняні  з минулим  роком</t>
  </si>
  <si>
    <t>Обсяг видатків придбання предметів  довогострокового користування (в розрізі  їх видів )</t>
  </si>
  <si>
    <t xml:space="preserve"> побутова техніка</t>
  </si>
  <si>
    <t xml:space="preserve"> комп"ютерна техніка</t>
  </si>
  <si>
    <t>затрат</t>
  </si>
  <si>
    <t>Обсяг видатків на  оплату енергоносіїв  та оплату  комунальних  послуг ,всього з них</t>
  </si>
  <si>
    <t>-водопостачання</t>
  </si>
  <si>
    <t>- електроенергії</t>
  </si>
  <si>
    <t>- природного газу</t>
  </si>
  <si>
    <t>-інші енергоносії</t>
  </si>
  <si>
    <t>Обсяг споживання енергоресурсів  ,натуральні  одиниці в т.ч.</t>
  </si>
  <si>
    <t>-обсяг споживання водопостачання</t>
  </si>
  <si>
    <t>-обсяг споживання електроенергії</t>
  </si>
  <si>
    <t>-обсяг споживання природного газу</t>
  </si>
  <si>
    <t>Середнє споживання комунальних послуг  та енергоносіїв   в т..ч.</t>
  </si>
  <si>
    <t>-електроенергії</t>
  </si>
  <si>
    <t>-природний газ</t>
  </si>
  <si>
    <t>Річна економія витрачання енергоресурсів  в натуральному  виразі</t>
  </si>
  <si>
    <t xml:space="preserve"> </t>
  </si>
  <si>
    <t>Пояснення причин відхилення касових видатків (наданих кредитів) за напрямом використання бюджетних коштів від планового показника: економія відбулась внаслідок проведення електроних закупівль</t>
  </si>
  <si>
    <t>Н.М.Костіна</t>
  </si>
  <si>
    <t>,</t>
  </si>
  <si>
    <t>Пояснення причин відхилення фактичних обсягів надходжень від планових: заплановано на звітний рік з урахуванням залишкукоштів на кінець 2018 року, через що відбулось відхилення між надходженням за звітний рік та планом на 2019рік</t>
  </si>
  <si>
    <r>
      <t>Пояснення щодо розбіжностей між фактичними та плановими результативними показниками:</t>
    </r>
    <r>
      <rPr>
        <sz val="12"/>
        <color theme="1"/>
        <rFont val="Times New Roman"/>
        <family val="1"/>
        <charset val="204"/>
      </rPr>
      <t xml:space="preserve"> </t>
    </r>
  </si>
  <si>
    <r>
      <t>Пояснення щодо розбіжностей між фактичними та плановими результативними показниками:</t>
    </r>
    <r>
      <rPr>
        <sz val="12"/>
        <color theme="1"/>
        <rFont val="Times New Roman"/>
        <family val="1"/>
        <charset val="204"/>
      </rPr>
      <t xml:space="preserve"> р</t>
    </r>
    <r>
      <rPr>
        <sz val="10"/>
        <color theme="1"/>
        <rFont val="Times New Roman"/>
        <family val="1"/>
        <charset val="204"/>
      </rPr>
      <t>озбіжності по показнику бюджетної програми згідно звітності на кінець 2019 року(низький  відсоток відвідування)</t>
    </r>
  </si>
  <si>
    <r>
      <t>Пояснення щодо розбіжностей між фактичними та плановими результативними показниками:</t>
    </r>
    <r>
      <rPr>
        <sz val="12"/>
        <color theme="1"/>
        <rFont val="Times New Roman"/>
        <family val="1"/>
        <charset val="204"/>
      </rPr>
      <t xml:space="preserve"> р</t>
    </r>
    <r>
      <rPr>
        <sz val="10"/>
        <color theme="1"/>
        <rFont val="Times New Roman"/>
        <family val="1"/>
        <charset val="204"/>
      </rPr>
      <t>озбіжності (низький  відсоток відвідування)</t>
    </r>
  </si>
  <si>
    <t>інше обладнання</t>
  </si>
  <si>
    <t xml:space="preserve">Пояснення щодо збільшення (зменшення) обсягів проведених видатків (наданих кредитів) порівняно із аналогічними показниками попереднього року: порівняння показників з попереднім роком відбулося збільшення видатків  в зв"язку зі зміною мін.з/п  та збільшенням вартості енергоносії в та продуктів харчування </t>
  </si>
  <si>
    <t>в т.ч.інше облад</t>
  </si>
  <si>
    <t>Середні  витрати на  придбання   одиниці   інш.обладнання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</si>
  <si>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року: в порівняння показників з попереднім роком кількість установ яким проводилося оновлення матер.тех бази зменшилося</t>
  </si>
  <si>
    <t xml:space="preserve">за 2020рік </t>
  </si>
  <si>
    <t>Забезпечення надання дошкільної освіти.Строк реалізації - постійно.</t>
  </si>
  <si>
    <t xml:space="preserve">Пояснення причин відхилення касових видатків (наданих кредитів) за напрямом використання бюджетних коштів від планового показника: економія відбулась в наслідок проведення  електроних закупівль через систему PROZORRO та По використанню коштів енергоносіїв відхилення   пояснюються введенням  карантинних  заходів в зв'язку з пошиненням хвороби COVID -19 з 13 березня 2020 року по 3 серпня 2020 року  в  зв'язку з цим заклади були закриті відповідно  економія по споживанню водопостачання , електроенергії та природного газу склала 831,9 тис. грн. </t>
  </si>
  <si>
    <t>Пояснення щодо причин відхилення касових видатків (наданих кредитів) від планового показника: по загальному фонду віхилення склалися по заробітній плати з нарахуванням за рахунок  вукантних посад, по видаткам на продукти харчування - економія коштів утворилась в наслідок проведення електроних закупівль, , по іншим видаткам- економне витрачання від затверджених асигнувань на 2020рік. По спеціальному фонду: планова відвідуваність дітей в дошкільних навчальних закладів відрізнялась від фактичного відвідування.</t>
  </si>
  <si>
    <t>кількість груп  в дошкільних навчальних заклаах</t>
  </si>
  <si>
    <r>
      <t>Пояснення щодо розбіжностей між фактичними та плановими результативними показниками:</t>
    </r>
    <r>
      <rPr>
        <sz val="12"/>
        <color theme="1"/>
        <rFont val="Times New Roman"/>
        <family val="1"/>
        <charset val="204"/>
      </rPr>
      <t xml:space="preserve"> р</t>
    </r>
    <r>
      <rPr>
        <sz val="10"/>
        <color theme="1"/>
        <rFont val="Times New Roman"/>
        <family val="1"/>
        <charset val="204"/>
      </rPr>
      <t>озбіжності по показнику бюджетної програми не выдбулося</t>
    </r>
  </si>
  <si>
    <r>
      <t>Пояснення щодо розбіжностей між фактичними та плановими результативними показниками:</t>
    </r>
    <r>
      <rPr>
        <sz val="12"/>
        <color theme="1"/>
        <rFont val="Times New Roman"/>
        <family val="1"/>
        <charset val="204"/>
      </rPr>
      <t xml:space="preserve"> р</t>
    </r>
    <r>
      <rPr>
        <sz val="10"/>
        <color theme="1"/>
        <rFont val="Times New Roman"/>
        <family val="1"/>
        <charset val="204"/>
      </rPr>
      <t xml:space="preserve">озбіжності по показнику бюджетної програми збільшення кількості дітей </t>
    </r>
  </si>
  <si>
    <r>
      <t>Пояснення щодо розбіжностей між фактичними та плановими результативними показниками:</t>
    </r>
    <r>
      <rPr>
        <sz val="12"/>
        <color theme="1"/>
        <rFont val="Times New Roman"/>
        <family val="1"/>
        <charset val="204"/>
      </rPr>
      <t xml:space="preserve"> р</t>
    </r>
    <r>
      <rPr>
        <sz val="10"/>
        <color theme="1"/>
        <rFont val="Times New Roman"/>
        <family val="1"/>
        <charset val="204"/>
      </rPr>
      <t>озбіжності по показнику бюджетної програми виникли через зміну кількості дітей по дошкільним закладам протягом 2020 року</t>
    </r>
  </si>
  <si>
    <t>Пояснення причин відхилення касових видатків (наданих кредитів) за напрямом використання бюджетних коштів від планового показника: економія відбулась в наслідок зниження ціни через систему електроних закупівль</t>
  </si>
  <si>
    <t xml:space="preserve">Пояснення причин відхилення касових видатків (наданих кредитів) за напрямом використання бюджетних коштів від планового показника: збільшилася вартість за одиницю товару за рахунок зменшення кількості придбаного обладнання </t>
  </si>
  <si>
    <t xml:space="preserve">Пояснення причин відхилення касових видатків (наданих кредитів) за напрямом використання бюджетних коштів від планового показника: економія відбулась в наслідок проведення  електроних закупівль через систему PROZORRO та економне споживання енергоносіїв ,по використанню коштів енергоносіїв відхилення   пояснюються введенням  карантинних  заходів в зв'язку з пошиненням хвороби COVID -19 з 13 березня 2020 року по 3 серпня 2020 року  в  зв'язку з цим заклади були закриті відповідно  економія по споживанню водопостачання , електроенергії та природного газу склала 831,9 тис. грн. </t>
  </si>
  <si>
    <t>кількість дітей, що від0-6 рорків</t>
  </si>
  <si>
    <t xml:space="preserve">Пояснення щодо збільшення (зменшення) обсягів проведених видатків (наданих кредитів) порівняно із аналогічними показниками попереднього року: порівняння показників з попереднім роком значних змін не відбулося ,штат.чисельність  змінилася за рахунок зменшення кількості груп в ДНЗ відповідно зменшилася і шт.чисельність згідно з штатними нормативами , кількість днів відвідування зеачно менша від планової в зв"язку з низькою відвідуваністю </t>
  </si>
  <si>
    <t>Кредиторська заборгованість   відсутня . Дебіторська заборгованість на початок звітного періоду  по спец.фонду (плата за послуги) складає 105,079 тис.грн. та та кінець звітного періоду - 85,322 тис.грн. заборгованість по батьківській платі .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</si>
  <si>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року: порівняння показників з попереднім роком використання бюджетних коштів зменшилося  в зв"язку з запровадженими карантиними заходами протягом 2020 року.</t>
  </si>
  <si>
    <t>01лютого 2021 року</t>
  </si>
</sst>
</file>

<file path=xl/styles.xml><?xml version="1.0" encoding="utf-8"?>
<styleSheet xmlns="http://schemas.openxmlformats.org/spreadsheetml/2006/main">
  <numFmts count="6">
    <numFmt numFmtId="164" formatCode="0.0"/>
    <numFmt numFmtId="165" formatCode="#0.00"/>
    <numFmt numFmtId="166" formatCode="#0.00000"/>
    <numFmt numFmtId="167" formatCode="#0.000000"/>
    <numFmt numFmtId="168" formatCode="#0.00000000"/>
    <numFmt numFmtId="169" formatCode="0.000"/>
  </numFmts>
  <fonts count="19"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 wrapText="1"/>
    </xf>
    <xf numFmtId="2" fontId="4" fillId="0" borderId="7" xfId="0" applyNumberFormat="1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/>
    <xf numFmtId="0" fontId="8" fillId="0" borderId="8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vertical="top" wrapText="1"/>
    </xf>
    <xf numFmtId="0" fontId="0" fillId="0" borderId="0" xfId="0" applyBorder="1" applyAlignment="1"/>
    <xf numFmtId="0" fontId="4" fillId="0" borderId="0" xfId="0" applyFont="1" applyAlignment="1">
      <alignment wrapText="1"/>
    </xf>
    <xf numFmtId="0" fontId="1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9" fillId="0" borderId="4" xfId="0" applyFont="1" applyBorder="1"/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0" xfId="0" applyFont="1"/>
    <xf numFmtId="0" fontId="10" fillId="0" borderId="8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2" fillId="0" borderId="0" xfId="0" applyFont="1"/>
    <xf numFmtId="0" fontId="4" fillId="0" borderId="1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2" fontId="8" fillId="0" borderId="1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6" fillId="0" borderId="3" xfId="0" applyNumberFormat="1" applyFont="1" applyBorder="1" applyAlignment="1">
      <alignment vertical="top" wrapText="1"/>
    </xf>
    <xf numFmtId="0" fontId="17" fillId="0" borderId="3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4" fillId="0" borderId="23" xfId="0" applyFont="1" applyBorder="1" applyAlignment="1">
      <alignment horizontal="center" vertical="center" wrapText="1"/>
    </xf>
    <xf numFmtId="165" fontId="14" fillId="0" borderId="4" xfId="0" applyNumberFormat="1" applyFont="1" applyBorder="1" applyAlignment="1">
      <alignment vertical="center" wrapText="1"/>
    </xf>
    <xf numFmtId="165" fontId="14" fillId="0" borderId="5" xfId="0" applyNumberFormat="1" applyFont="1" applyBorder="1" applyAlignment="1">
      <alignment vertical="center" wrapText="1"/>
    </xf>
    <xf numFmtId="165" fontId="14" fillId="0" borderId="0" xfId="0" applyNumberFormat="1" applyFont="1" applyBorder="1" applyAlignment="1">
      <alignment vertical="center" wrapText="1"/>
    </xf>
    <xf numFmtId="165" fontId="14" fillId="0" borderId="1" xfId="0" applyNumberFormat="1" applyFont="1" applyBorder="1" applyAlignment="1">
      <alignment vertical="center" wrapText="1"/>
    </xf>
    <xf numFmtId="165" fontId="16" fillId="0" borderId="1" xfId="0" applyNumberFormat="1" applyFont="1" applyBorder="1" applyAlignment="1">
      <alignment vertical="center" wrapText="1"/>
    </xf>
    <xf numFmtId="0" fontId="0" fillId="0" borderId="1" xfId="0" applyFont="1" applyBorder="1"/>
    <xf numFmtId="165" fontId="15" fillId="0" borderId="1" xfId="0" applyNumberFormat="1" applyFont="1" applyBorder="1" applyAlignment="1">
      <alignment vertical="center" wrapText="1"/>
    </xf>
    <xf numFmtId="165" fontId="17" fillId="0" borderId="1" xfId="0" applyNumberFormat="1" applyFont="1" applyBorder="1" applyAlignment="1">
      <alignment vertical="center" wrapText="1"/>
    </xf>
    <xf numFmtId="165" fontId="15" fillId="0" borderId="0" xfId="0" applyNumberFormat="1" applyFont="1" applyBorder="1" applyAlignment="1">
      <alignment vertical="center" wrapText="1"/>
    </xf>
    <xf numFmtId="165" fontId="16" fillId="0" borderId="3" xfId="0" applyNumberFormat="1" applyFont="1" applyBorder="1" applyAlignment="1">
      <alignment vertical="center" wrapText="1"/>
    </xf>
    <xf numFmtId="165" fontId="17" fillId="0" borderId="3" xfId="0" applyNumberFormat="1" applyFont="1" applyBorder="1" applyAlignment="1">
      <alignment vertical="center" wrapText="1"/>
    </xf>
    <xf numFmtId="0" fontId="17" fillId="2" borderId="1" xfId="0" applyNumberFormat="1" applyFont="1" applyFill="1" applyBorder="1" applyAlignment="1">
      <alignment vertical="top" wrapText="1"/>
    </xf>
    <xf numFmtId="0" fontId="16" fillId="2" borderId="1" xfId="0" applyNumberFormat="1" applyFont="1" applyFill="1" applyBorder="1" applyAlignment="1">
      <alignment vertical="top" wrapText="1"/>
    </xf>
    <xf numFmtId="0" fontId="17" fillId="2" borderId="0" xfId="0" applyNumberFormat="1" applyFont="1" applyFill="1" applyBorder="1" applyAlignment="1">
      <alignment vertical="top" wrapText="1"/>
    </xf>
    <xf numFmtId="165" fontId="16" fillId="2" borderId="1" xfId="0" applyNumberFormat="1" applyFont="1" applyFill="1" applyBorder="1" applyAlignment="1">
      <alignment vertical="center" wrapText="1"/>
    </xf>
    <xf numFmtId="165" fontId="17" fillId="2" borderId="1" xfId="0" applyNumberFormat="1" applyFont="1" applyFill="1" applyBorder="1" applyAlignment="1">
      <alignment vertical="center" wrapText="1"/>
    </xf>
    <xf numFmtId="165" fontId="16" fillId="2" borderId="4" xfId="0" applyNumberFormat="1" applyFont="1" applyFill="1" applyBorder="1" applyAlignment="1">
      <alignment vertical="center" wrapText="1"/>
    </xf>
    <xf numFmtId="165" fontId="17" fillId="2" borderId="4" xfId="0" applyNumberFormat="1" applyFont="1" applyFill="1" applyBorder="1" applyAlignment="1">
      <alignment vertical="center" wrapText="1"/>
    </xf>
    <xf numFmtId="165" fontId="14" fillId="2" borderId="0" xfId="0" applyNumberFormat="1" applyFont="1" applyFill="1" applyBorder="1" applyAlignment="1">
      <alignment vertical="center" wrapText="1"/>
    </xf>
    <xf numFmtId="165" fontId="15" fillId="2" borderId="0" xfId="0" applyNumberFormat="1" applyFont="1" applyFill="1" applyBorder="1" applyAlignment="1">
      <alignment vertical="center" wrapText="1"/>
    </xf>
    <xf numFmtId="165" fontId="16" fillId="2" borderId="7" xfId="0" applyNumberFormat="1" applyFont="1" applyFill="1" applyBorder="1" applyAlignment="1">
      <alignment vertical="center" wrapText="1"/>
    </xf>
    <xf numFmtId="0" fontId="16" fillId="0" borderId="1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165" fontId="16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/>
    <xf numFmtId="0" fontId="4" fillId="0" borderId="24" xfId="0" applyFont="1" applyBorder="1" applyAlignment="1"/>
    <xf numFmtId="0" fontId="16" fillId="2" borderId="23" xfId="0" applyNumberFormat="1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166" fontId="16" fillId="2" borderId="1" xfId="0" applyNumberFormat="1" applyFont="1" applyFill="1" applyBorder="1" applyAlignment="1">
      <alignment vertical="center" wrapText="1"/>
    </xf>
    <xf numFmtId="167" fontId="16" fillId="2" borderId="1" xfId="0" applyNumberFormat="1" applyFont="1" applyFill="1" applyBorder="1" applyAlignment="1">
      <alignment vertical="center" wrapText="1"/>
    </xf>
    <xf numFmtId="168" fontId="16" fillId="2" borderId="1" xfId="0" applyNumberFormat="1" applyFont="1" applyFill="1" applyBorder="1" applyAlignment="1">
      <alignment vertical="center" wrapText="1"/>
    </xf>
    <xf numFmtId="166" fontId="16" fillId="2" borderId="4" xfId="0" applyNumberFormat="1" applyFont="1" applyFill="1" applyBorder="1" applyAlignment="1">
      <alignment vertical="center" wrapText="1"/>
    </xf>
    <xf numFmtId="10" fontId="4" fillId="0" borderId="6" xfId="0" applyNumberFormat="1" applyFont="1" applyBorder="1" applyAlignment="1">
      <alignment horizontal="center" vertical="center" wrapText="1"/>
    </xf>
    <xf numFmtId="0" fontId="10" fillId="0" borderId="25" xfId="0" applyFont="1" applyBorder="1" applyAlignment="1">
      <alignment vertical="center" wrapText="1"/>
    </xf>
    <xf numFmtId="0" fontId="4" fillId="0" borderId="25" xfId="0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3" xfId="0" applyFont="1" applyBorder="1"/>
    <xf numFmtId="169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10" fontId="4" fillId="0" borderId="23" xfId="0" applyNumberFormat="1" applyFont="1" applyBorder="1"/>
    <xf numFmtId="0" fontId="4" fillId="0" borderId="0" xfId="0" applyFont="1"/>
    <xf numFmtId="0" fontId="4" fillId="0" borderId="5" xfId="0" applyFont="1" applyBorder="1" applyAlignment="1">
      <alignment wrapText="1"/>
    </xf>
    <xf numFmtId="2" fontId="4" fillId="0" borderId="12" xfId="0" applyNumberFormat="1" applyFont="1" applyBorder="1" applyAlignment="1">
      <alignment horizontal="center" vertical="center" wrapText="1"/>
    </xf>
    <xf numFmtId="10" fontId="4" fillId="0" borderId="19" xfId="0" applyNumberFormat="1" applyFont="1" applyBorder="1" applyAlignment="1">
      <alignment horizontal="center" vertical="center" wrapText="1"/>
    </xf>
    <xf numFmtId="2" fontId="4" fillId="0" borderId="23" xfId="0" applyNumberFormat="1" applyFont="1" applyBorder="1"/>
    <xf numFmtId="0" fontId="4" fillId="0" borderId="6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/>
    </xf>
    <xf numFmtId="10" fontId="4" fillId="0" borderId="6" xfId="0" applyNumberFormat="1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9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16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wrapText="1"/>
    </xf>
    <xf numFmtId="10" fontId="4" fillId="0" borderId="6" xfId="0" applyNumberFormat="1" applyFont="1" applyBorder="1" applyAlignment="1">
      <alignment horizontal="center" wrapText="1"/>
    </xf>
    <xf numFmtId="10" fontId="4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164" fontId="4" fillId="0" borderId="9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165" fontId="16" fillId="0" borderId="3" xfId="0" applyNumberFormat="1" applyFont="1" applyBorder="1" applyAlignment="1">
      <alignment horizontal="center" vertical="center" wrapText="1"/>
    </xf>
    <xf numFmtId="165" fontId="16" fillId="0" borderId="5" xfId="0" applyNumberFormat="1" applyFont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center" vertical="center" wrapText="1"/>
    </xf>
    <xf numFmtId="0" fontId="16" fillId="0" borderId="3" xfId="0" applyNumberFormat="1" applyFont="1" applyBorder="1" applyAlignment="1">
      <alignment horizontal="center" vertical="top" wrapText="1"/>
    </xf>
    <xf numFmtId="0" fontId="16" fillId="0" borderId="4" xfId="0" applyNumberFormat="1" applyFont="1" applyBorder="1" applyAlignment="1">
      <alignment horizontal="center" vertical="top" wrapText="1"/>
    </xf>
    <xf numFmtId="0" fontId="16" fillId="0" borderId="5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0" xfId="0" applyFont="1" applyAlignment="1">
      <alignment horizontal="justify" vertical="center" wrapText="1"/>
    </xf>
    <xf numFmtId="0" fontId="4" fillId="0" borderId="4" xfId="0" applyFont="1" applyBorder="1" applyAlignment="1">
      <alignment horizontal="center"/>
    </xf>
    <xf numFmtId="165" fontId="17" fillId="0" borderId="1" xfId="0" applyNumberFormat="1" applyFont="1" applyBorder="1" applyAlignment="1">
      <alignment horizontal="center" vertical="center" wrapText="1"/>
    </xf>
    <xf numFmtId="165" fontId="17" fillId="0" borderId="3" xfId="0" applyNumberFormat="1" applyFont="1" applyBorder="1" applyAlignment="1">
      <alignment horizontal="center" vertical="center" wrapText="1"/>
    </xf>
    <xf numFmtId="165" fontId="17" fillId="0" borderId="5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6" fillId="2" borderId="3" xfId="0" applyNumberFormat="1" applyFont="1" applyFill="1" applyBorder="1" applyAlignment="1">
      <alignment horizontal="center" vertical="top" wrapText="1"/>
    </xf>
    <xf numFmtId="0" fontId="16" fillId="2" borderId="4" xfId="0" applyNumberFormat="1" applyFont="1" applyFill="1" applyBorder="1" applyAlignment="1">
      <alignment horizontal="center" vertical="top" wrapText="1"/>
    </xf>
    <xf numFmtId="0" fontId="16" fillId="2" borderId="5" xfId="0" applyNumberFormat="1" applyFont="1" applyFill="1" applyBorder="1" applyAlignment="1">
      <alignment horizontal="center" vertical="top" wrapText="1"/>
    </xf>
    <xf numFmtId="0" fontId="17" fillId="2" borderId="3" xfId="0" applyNumberFormat="1" applyFont="1" applyFill="1" applyBorder="1" applyAlignment="1">
      <alignment horizontal="center" vertical="top" wrapText="1"/>
    </xf>
    <xf numFmtId="0" fontId="17" fillId="2" borderId="5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2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8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3"/>
  <sheetViews>
    <sheetView topLeftCell="A26" workbookViewId="0">
      <selection activeCell="A19" sqref="A19:K19"/>
    </sheetView>
  </sheetViews>
  <sheetFormatPr defaultRowHeight="12.75"/>
  <cols>
    <col min="1" max="1" width="9.28515625" customWidth="1"/>
    <col min="3" max="3" width="24.7109375" customWidth="1"/>
    <col min="5" max="5" width="11.140625" customWidth="1"/>
    <col min="8" max="8" width="11" customWidth="1"/>
    <col min="12" max="12" width="2.5703125" customWidth="1"/>
  </cols>
  <sheetData>
    <row r="1" spans="1:16" ht="9" customHeight="1">
      <c r="J1" s="3"/>
      <c r="K1" s="3"/>
      <c r="L1" s="3"/>
      <c r="M1" s="3"/>
    </row>
    <row r="2" spans="1:16" ht="6.75" hidden="1" customHeight="1">
      <c r="J2" s="138"/>
      <c r="K2" s="138"/>
      <c r="L2" s="138"/>
      <c r="M2" s="138"/>
      <c r="N2" s="138"/>
      <c r="O2" s="1"/>
    </row>
    <row r="3" spans="1:16" hidden="1"/>
    <row r="4" spans="1:16" hidden="1"/>
    <row r="5" spans="1:16" ht="21" customHeight="1">
      <c r="A5" s="142" t="s">
        <v>0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</row>
    <row r="6" spans="1:16" ht="13.5" customHeight="1">
      <c r="A6" s="142" t="s">
        <v>192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</row>
    <row r="7" spans="1:16" hidden="1">
      <c r="A7" s="2"/>
    </row>
    <row r="8" spans="1:16" hidden="1">
      <c r="A8" s="2"/>
    </row>
    <row r="9" spans="1:16" ht="15.75" customHeight="1">
      <c r="A9" s="139" t="s">
        <v>148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"/>
      <c r="M9" s="1"/>
    </row>
    <row r="10" spans="1:16" ht="12.75" customHeight="1">
      <c r="A10" s="140" t="s">
        <v>1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"/>
      <c r="M10" s="1"/>
    </row>
    <row r="11" spans="1:16" ht="12.75" hidden="1" customHeight="1">
      <c r="A11" s="141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"/>
      <c r="M11" s="1"/>
    </row>
    <row r="12" spans="1:16" ht="31.5" customHeight="1">
      <c r="A12" s="138" t="s">
        <v>149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</row>
    <row r="13" spans="1:16" ht="12.75" customHeight="1">
      <c r="A13" s="140" t="s">
        <v>2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"/>
      <c r="M13" s="1"/>
    </row>
    <row r="14" spans="1:16" ht="3" customHeight="1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"/>
      <c r="M14" s="1"/>
    </row>
    <row r="15" spans="1:16" ht="15.75" customHeight="1">
      <c r="A15" s="139" t="s">
        <v>47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"/>
      <c r="M15" s="1"/>
    </row>
    <row r="16" spans="1:16" ht="15.75" hidden="1" customHeight="1">
      <c r="A16" s="143"/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"/>
      <c r="M16" s="1"/>
    </row>
    <row r="17" spans="1:17" ht="12.75" customHeight="1">
      <c r="A17" s="144" t="s">
        <v>3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"/>
      <c r="M17" s="1"/>
    </row>
    <row r="18" spans="1:17" ht="15.75" hidden="1">
      <c r="A18" s="139"/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"/>
      <c r="M18" s="1"/>
    </row>
    <row r="19" spans="1:17" ht="15.75" customHeight="1">
      <c r="A19" s="139" t="s">
        <v>4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"/>
      <c r="M19" s="1"/>
    </row>
    <row r="20" spans="1:17" ht="15.75">
      <c r="A20" s="148" t="s">
        <v>193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</row>
    <row r="21" spans="1:17" ht="2.25" customHeight="1">
      <c r="A21" s="141"/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"/>
      <c r="M21" s="1"/>
    </row>
    <row r="22" spans="1:17" ht="15" customHeight="1">
      <c r="A22" s="139" t="s">
        <v>5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"/>
      <c r="M22" s="1"/>
    </row>
    <row r="23" spans="1:17" ht="12.75" hidden="1" customHeight="1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"/>
      <c r="M23" s="1"/>
    </row>
    <row r="24" spans="1:17" ht="15.75">
      <c r="A24" s="139" t="s">
        <v>6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4"/>
      <c r="M24" s="4"/>
    </row>
    <row r="25" spans="1:17" ht="15.75">
      <c r="A25" s="1"/>
      <c r="B25" s="145" t="s">
        <v>7</v>
      </c>
      <c r="C25" s="145" t="s">
        <v>8</v>
      </c>
      <c r="D25" s="145" t="s">
        <v>9</v>
      </c>
      <c r="E25" s="145"/>
      <c r="F25" s="145"/>
      <c r="G25" s="145" t="s">
        <v>10</v>
      </c>
      <c r="H25" s="145"/>
      <c r="I25" s="145"/>
      <c r="J25" s="145" t="s">
        <v>11</v>
      </c>
      <c r="K25" s="145"/>
      <c r="L25" s="145"/>
      <c r="M25" s="145"/>
    </row>
    <row r="26" spans="1:17" ht="25.5">
      <c r="A26" s="1"/>
      <c r="B26" s="145"/>
      <c r="C26" s="145"/>
      <c r="D26" s="5" t="s">
        <v>12</v>
      </c>
      <c r="E26" s="5" t="s">
        <v>13</v>
      </c>
      <c r="F26" s="5" t="s">
        <v>14</v>
      </c>
      <c r="G26" s="5" t="s">
        <v>12</v>
      </c>
      <c r="H26" s="5" t="s">
        <v>13</v>
      </c>
      <c r="I26" s="5" t="s">
        <v>14</v>
      </c>
      <c r="J26" s="5" t="s">
        <v>12</v>
      </c>
      <c r="K26" s="145" t="s">
        <v>13</v>
      </c>
      <c r="L26" s="145"/>
      <c r="M26" s="5" t="s">
        <v>14</v>
      </c>
    </row>
    <row r="27" spans="1:17" ht="27" customHeight="1">
      <c r="A27" s="1"/>
      <c r="B27" s="5" t="s">
        <v>15</v>
      </c>
      <c r="C27" s="6" t="s">
        <v>16</v>
      </c>
      <c r="D27" s="5">
        <v>22081.556</v>
      </c>
      <c r="E27" s="5">
        <v>1431.9</v>
      </c>
      <c r="F27" s="5">
        <f>SUM(D27:E27)</f>
        <v>23513.456000000002</v>
      </c>
      <c r="G27" s="5">
        <v>2016.1990000000001</v>
      </c>
      <c r="H27" s="5">
        <v>1183.057</v>
      </c>
      <c r="I27" s="5">
        <f>SUM(G27:H27)</f>
        <v>3199.2560000000003</v>
      </c>
      <c r="J27" s="5">
        <v>-2065.3560000000002</v>
      </c>
      <c r="K27" s="145">
        <v>-248.84200000000001</v>
      </c>
      <c r="L27" s="145"/>
      <c r="M27" s="11">
        <f>SUM(J27:L27)</f>
        <v>-2314.1980000000003</v>
      </c>
    </row>
    <row r="28" spans="1:17" ht="12.75" customHeight="1">
      <c r="A28" s="1"/>
      <c r="B28" s="145" t="s">
        <v>48</v>
      </c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</row>
    <row r="29" spans="1:17" ht="15.75">
      <c r="A29" s="1"/>
      <c r="B29" s="6" t="s">
        <v>17</v>
      </c>
      <c r="C29" s="7" t="s">
        <v>18</v>
      </c>
      <c r="D29" s="5" t="s">
        <v>17</v>
      </c>
      <c r="E29" s="5" t="s">
        <v>17</v>
      </c>
      <c r="F29" s="5" t="s">
        <v>17</v>
      </c>
      <c r="G29" s="5" t="s">
        <v>17</v>
      </c>
      <c r="H29" s="5" t="s">
        <v>17</v>
      </c>
      <c r="I29" s="5" t="s">
        <v>17</v>
      </c>
      <c r="J29" s="5" t="s">
        <v>17</v>
      </c>
      <c r="K29" s="145" t="s">
        <v>17</v>
      </c>
      <c r="L29" s="145"/>
      <c r="M29" s="5" t="s">
        <v>17</v>
      </c>
    </row>
    <row r="30" spans="1:17" ht="23.25" customHeight="1">
      <c r="A30" s="1"/>
      <c r="B30" s="5" t="s">
        <v>19</v>
      </c>
      <c r="C30" s="57" t="s">
        <v>150</v>
      </c>
      <c r="D30" s="116">
        <v>1965.9469999999999</v>
      </c>
      <c r="E30" s="115">
        <v>0</v>
      </c>
      <c r="F30" s="115">
        <v>1965.9469999999999</v>
      </c>
      <c r="G30" s="116">
        <v>1134.019</v>
      </c>
      <c r="H30" s="115">
        <v>0</v>
      </c>
      <c r="I30" s="116">
        <f>SUM(G30:H30)</f>
        <v>1134.019</v>
      </c>
      <c r="J30" s="116">
        <v>-831.92700000000002</v>
      </c>
      <c r="K30" s="146">
        <v>0</v>
      </c>
      <c r="L30" s="147"/>
      <c r="M30" s="115">
        <v>-831.92700000000002</v>
      </c>
    </row>
    <row r="31" spans="1:17" ht="60" customHeight="1">
      <c r="A31" s="1"/>
      <c r="B31" s="145" t="s">
        <v>194</v>
      </c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</row>
    <row r="32" spans="1:17" ht="70.5" customHeight="1">
      <c r="A32" s="151"/>
      <c r="B32" s="145" t="s">
        <v>20</v>
      </c>
      <c r="C32" s="152" t="s">
        <v>151</v>
      </c>
      <c r="D32" s="150">
        <v>20115.609</v>
      </c>
      <c r="E32" s="145">
        <v>1300</v>
      </c>
      <c r="F32" s="150">
        <v>21415.609</v>
      </c>
      <c r="G32" s="150">
        <v>18882.18</v>
      </c>
      <c r="H32" s="145">
        <v>1071.1569999999999</v>
      </c>
      <c r="I32" s="150">
        <f>SUM(G32:H34)</f>
        <v>19953.337</v>
      </c>
      <c r="J32" s="150">
        <v>-1233.4290000000001</v>
      </c>
      <c r="K32" s="150">
        <v>-228.84200000000001</v>
      </c>
      <c r="L32" s="150"/>
      <c r="M32" s="150">
        <f>SUM(J32:L34)</f>
        <v>-1462.2710000000002</v>
      </c>
      <c r="Q32" t="s">
        <v>182</v>
      </c>
    </row>
    <row r="33" spans="1:13" ht="6" hidden="1" customHeight="1">
      <c r="A33" s="151"/>
      <c r="B33" s="145"/>
      <c r="C33" s="152"/>
      <c r="D33" s="150"/>
      <c r="E33" s="145"/>
      <c r="F33" s="145"/>
      <c r="G33" s="150"/>
      <c r="H33" s="145"/>
      <c r="I33" s="145"/>
      <c r="J33" s="150"/>
      <c r="K33" s="150"/>
      <c r="L33" s="150"/>
      <c r="M33" s="150"/>
    </row>
    <row r="34" spans="1:13" hidden="1">
      <c r="A34" s="151"/>
      <c r="B34" s="145"/>
      <c r="C34" s="152"/>
      <c r="D34" s="150"/>
      <c r="E34" s="145"/>
      <c r="F34" s="145"/>
      <c r="G34" s="150"/>
      <c r="H34" s="145"/>
      <c r="I34" s="145"/>
      <c r="J34" s="150"/>
      <c r="K34" s="150"/>
      <c r="L34" s="150"/>
      <c r="M34" s="150"/>
    </row>
    <row r="35" spans="1:13" ht="79.5" hidden="1" customHeight="1">
      <c r="A35" s="1"/>
      <c r="B35" s="43" t="s">
        <v>134</v>
      </c>
      <c r="C35" s="16" t="s">
        <v>50</v>
      </c>
      <c r="D35" s="17">
        <v>0</v>
      </c>
      <c r="E35" s="48">
        <v>100.74</v>
      </c>
      <c r="F35" s="48">
        <v>100.74</v>
      </c>
      <c r="G35" s="17">
        <v>0</v>
      </c>
      <c r="H35" s="48">
        <v>100.73</v>
      </c>
      <c r="I35" s="48">
        <v>100.73</v>
      </c>
      <c r="J35" s="17">
        <v>0</v>
      </c>
      <c r="K35" s="149">
        <v>0</v>
      </c>
      <c r="L35" s="149"/>
      <c r="M35" s="17">
        <v>0</v>
      </c>
    </row>
    <row r="36" spans="1:13" ht="54.75" customHeight="1">
      <c r="A36" s="58"/>
      <c r="B36" s="153" t="s">
        <v>195</v>
      </c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5"/>
    </row>
    <row r="37" spans="1:13" ht="45.75" customHeight="1">
      <c r="B37" s="54" t="s">
        <v>134</v>
      </c>
      <c r="C37" s="15" t="s">
        <v>152</v>
      </c>
      <c r="D37" s="49">
        <v>0</v>
      </c>
      <c r="E37" s="95">
        <v>131.9</v>
      </c>
      <c r="F37" s="95">
        <v>131.9</v>
      </c>
      <c r="G37" s="96">
        <v>0</v>
      </c>
      <c r="H37" s="95">
        <v>111.9</v>
      </c>
      <c r="I37" s="95">
        <v>111.9</v>
      </c>
      <c r="J37" s="96">
        <v>0</v>
      </c>
      <c r="K37" s="158">
        <v>-20</v>
      </c>
      <c r="L37" s="159"/>
      <c r="M37" s="95">
        <v>-20</v>
      </c>
    </row>
    <row r="38" spans="1:13" ht="31.5" customHeight="1">
      <c r="B38" s="145" t="s">
        <v>49</v>
      </c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</row>
    <row r="39" spans="1:13" ht="75.75" hidden="1" customHeight="1">
      <c r="B39" s="53" t="s">
        <v>135</v>
      </c>
      <c r="C39" s="21" t="s">
        <v>51</v>
      </c>
      <c r="D39" s="51">
        <v>0</v>
      </c>
      <c r="E39" s="52">
        <v>95.31</v>
      </c>
      <c r="F39" s="52">
        <v>95.31</v>
      </c>
      <c r="G39" s="51">
        <v>0</v>
      </c>
      <c r="H39" s="52">
        <v>95.31</v>
      </c>
      <c r="I39" s="52">
        <v>95.31</v>
      </c>
      <c r="J39" s="51">
        <v>0</v>
      </c>
      <c r="K39" s="165">
        <v>0</v>
      </c>
      <c r="L39" s="165"/>
      <c r="M39" s="51">
        <v>0</v>
      </c>
    </row>
    <row r="40" spans="1:13" ht="27.75" hidden="1" customHeight="1">
      <c r="B40" s="54" t="s">
        <v>136</v>
      </c>
      <c r="C40" s="19" t="s">
        <v>52</v>
      </c>
      <c r="D40" s="49">
        <v>0</v>
      </c>
      <c r="E40" s="49">
        <v>38.5</v>
      </c>
      <c r="F40" s="49">
        <v>38.5</v>
      </c>
      <c r="G40" s="49">
        <v>0</v>
      </c>
      <c r="H40" s="49">
        <v>38.5</v>
      </c>
      <c r="I40" s="49">
        <v>38.5</v>
      </c>
      <c r="J40" s="49">
        <v>0</v>
      </c>
      <c r="K40" s="161">
        <v>0</v>
      </c>
      <c r="L40" s="162"/>
      <c r="M40" s="49">
        <v>0</v>
      </c>
    </row>
    <row r="41" spans="1:13" ht="66.75" hidden="1" customHeight="1">
      <c r="B41" s="53" t="s">
        <v>137</v>
      </c>
      <c r="C41" s="16" t="s">
        <v>53</v>
      </c>
      <c r="D41" s="51">
        <v>0</v>
      </c>
      <c r="E41" s="51">
        <v>20</v>
      </c>
      <c r="F41" s="51">
        <v>20</v>
      </c>
      <c r="G41" s="51">
        <v>0</v>
      </c>
      <c r="H41" s="51">
        <v>20</v>
      </c>
      <c r="I41" s="51">
        <v>20</v>
      </c>
      <c r="J41" s="51">
        <v>0</v>
      </c>
      <c r="K41" s="163">
        <v>0</v>
      </c>
      <c r="L41" s="164"/>
      <c r="M41" s="51">
        <v>0</v>
      </c>
    </row>
    <row r="42" spans="1:13" ht="64.5" hidden="1" customHeight="1">
      <c r="B42" s="53" t="s">
        <v>138</v>
      </c>
      <c r="C42" s="21" t="s">
        <v>54</v>
      </c>
      <c r="D42" s="51">
        <v>0</v>
      </c>
      <c r="E42" s="52">
        <v>329.92</v>
      </c>
      <c r="F42" s="52">
        <v>329.92</v>
      </c>
      <c r="G42" s="51">
        <v>0</v>
      </c>
      <c r="H42" s="52">
        <v>329.92</v>
      </c>
      <c r="I42" s="52">
        <v>329.92</v>
      </c>
      <c r="J42" s="51">
        <v>0</v>
      </c>
      <c r="K42" s="163">
        <v>0</v>
      </c>
      <c r="L42" s="164"/>
      <c r="M42" s="51">
        <v>0</v>
      </c>
    </row>
    <row r="43" spans="1:13" ht="30" hidden="1" customHeight="1">
      <c r="B43" s="54" t="s">
        <v>139</v>
      </c>
      <c r="C43" s="14" t="s">
        <v>55</v>
      </c>
      <c r="D43" s="49">
        <v>0</v>
      </c>
      <c r="E43" s="50">
        <v>3.76</v>
      </c>
      <c r="F43" s="50">
        <v>3.76</v>
      </c>
      <c r="G43" s="49">
        <v>0</v>
      </c>
      <c r="H43" s="50">
        <v>9.33</v>
      </c>
      <c r="I43" s="50">
        <v>9.33</v>
      </c>
      <c r="J43" s="49">
        <v>0</v>
      </c>
      <c r="K43" s="158">
        <v>5.57</v>
      </c>
      <c r="L43" s="159"/>
      <c r="M43" s="50">
        <v>5.57</v>
      </c>
    </row>
    <row r="44" spans="1:13" ht="31.5" hidden="1" customHeight="1">
      <c r="B44" s="145" t="s">
        <v>49</v>
      </c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</row>
    <row r="45" spans="1:13" ht="53.25" hidden="1" customHeight="1">
      <c r="B45" s="53" t="s">
        <v>140</v>
      </c>
      <c r="C45" s="21" t="s">
        <v>56</v>
      </c>
      <c r="D45" s="55">
        <v>0</v>
      </c>
      <c r="E45" s="55">
        <v>10</v>
      </c>
      <c r="F45" s="55">
        <v>10</v>
      </c>
      <c r="G45" s="55">
        <v>0</v>
      </c>
      <c r="H45" s="55">
        <v>10</v>
      </c>
      <c r="I45" s="55">
        <v>10</v>
      </c>
      <c r="J45" s="55">
        <v>0</v>
      </c>
      <c r="K45" s="156">
        <v>0</v>
      </c>
      <c r="L45" s="157"/>
      <c r="M45" s="55">
        <v>0</v>
      </c>
    </row>
    <row r="46" spans="1:13" ht="66.75" hidden="1" customHeight="1">
      <c r="B46" s="54" t="s">
        <v>141</v>
      </c>
      <c r="C46" s="15" t="s">
        <v>57</v>
      </c>
      <c r="D46" s="49">
        <v>0</v>
      </c>
      <c r="E46" s="49">
        <v>20</v>
      </c>
      <c r="F46" s="49">
        <v>20</v>
      </c>
      <c r="G46" s="49">
        <v>0</v>
      </c>
      <c r="H46" s="50">
        <v>26.29</v>
      </c>
      <c r="I46" s="50">
        <v>26.29</v>
      </c>
      <c r="J46" s="49">
        <v>0</v>
      </c>
      <c r="K46" s="158">
        <v>6.29</v>
      </c>
      <c r="L46" s="159"/>
      <c r="M46" s="50">
        <v>6.29</v>
      </c>
    </row>
    <row r="47" spans="1:13" ht="27.75" hidden="1" customHeight="1">
      <c r="B47" s="145" t="s">
        <v>49</v>
      </c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</row>
    <row r="48" spans="1:13" ht="51" hidden="1" customHeight="1">
      <c r="B48" s="44" t="s">
        <v>142</v>
      </c>
      <c r="C48" s="14" t="s">
        <v>58</v>
      </c>
      <c r="D48" s="49">
        <v>0</v>
      </c>
      <c r="E48" s="49">
        <v>12</v>
      </c>
      <c r="F48" s="49">
        <v>12</v>
      </c>
      <c r="G48" s="49">
        <v>0</v>
      </c>
      <c r="H48" s="50">
        <v>17.489999999999998</v>
      </c>
      <c r="I48" s="50">
        <v>17.489999999999998</v>
      </c>
      <c r="J48" s="49">
        <v>0</v>
      </c>
      <c r="K48" s="160">
        <v>5.49</v>
      </c>
      <c r="L48" s="160"/>
      <c r="M48" s="50">
        <v>5.49</v>
      </c>
    </row>
    <row r="49" spans="2:53" ht="22.5" hidden="1" customHeight="1">
      <c r="B49" s="145" t="s">
        <v>49</v>
      </c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</row>
    <row r="50" spans="2:53" ht="53.25" hidden="1" customHeight="1">
      <c r="B50" s="44" t="s">
        <v>143</v>
      </c>
      <c r="C50" s="22" t="s">
        <v>59</v>
      </c>
      <c r="D50" s="49">
        <v>0</v>
      </c>
      <c r="E50" s="49">
        <v>30.5</v>
      </c>
      <c r="F50" s="49">
        <v>30.5</v>
      </c>
      <c r="G50" s="49">
        <v>0</v>
      </c>
      <c r="H50" s="49">
        <v>30.5</v>
      </c>
      <c r="I50" s="49">
        <v>30.5</v>
      </c>
      <c r="J50" s="49">
        <v>0</v>
      </c>
      <c r="K50" s="161">
        <v>0</v>
      </c>
      <c r="L50" s="162"/>
      <c r="M50" s="49">
        <v>0</v>
      </c>
    </row>
    <row r="51" spans="2:53" ht="72.75" hidden="1" customHeight="1">
      <c r="B51" s="45" t="s">
        <v>144</v>
      </c>
      <c r="C51" s="21" t="s">
        <v>60</v>
      </c>
      <c r="D51" s="51">
        <v>0</v>
      </c>
      <c r="E51" s="51">
        <v>8.1999999999999993</v>
      </c>
      <c r="F51" s="51">
        <v>8.1999999999999993</v>
      </c>
      <c r="G51" s="51">
        <v>0</v>
      </c>
      <c r="H51" s="51">
        <v>8.1999999999999993</v>
      </c>
      <c r="I51" s="51">
        <v>8.1999999999999993</v>
      </c>
      <c r="J51" s="51">
        <v>0</v>
      </c>
      <c r="K51" s="163">
        <v>0</v>
      </c>
      <c r="L51" s="164"/>
      <c r="M51" s="51">
        <v>0</v>
      </c>
    </row>
    <row r="52" spans="2:53" ht="50.25" hidden="1" customHeight="1">
      <c r="B52" s="44" t="s">
        <v>145</v>
      </c>
      <c r="C52" s="23" t="s">
        <v>61</v>
      </c>
      <c r="D52" s="50">
        <v>51670.83</v>
      </c>
      <c r="E52" s="50">
        <v>3991.16</v>
      </c>
      <c r="F52" s="50">
        <v>55661.99</v>
      </c>
      <c r="G52" s="50">
        <v>51053.89</v>
      </c>
      <c r="H52" s="50">
        <v>3943.53</v>
      </c>
      <c r="I52" s="50">
        <v>54997.42</v>
      </c>
      <c r="J52" s="50">
        <v>-616.94000000000005</v>
      </c>
      <c r="K52" s="158">
        <v>-47.63</v>
      </c>
      <c r="L52" s="159"/>
      <c r="M52" s="50">
        <v>-664.56</v>
      </c>
    </row>
    <row r="53" spans="2:53" ht="57.75" hidden="1" customHeight="1">
      <c r="B53" s="153" t="s">
        <v>62</v>
      </c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5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</row>
  </sheetData>
  <mergeCells count="61">
    <mergeCell ref="B36:M36"/>
    <mergeCell ref="B49:M49"/>
    <mergeCell ref="K50:L50"/>
    <mergeCell ref="K51:L51"/>
    <mergeCell ref="K52:L52"/>
    <mergeCell ref="K39:L39"/>
    <mergeCell ref="K40:L40"/>
    <mergeCell ref="K41:L41"/>
    <mergeCell ref="K42:L42"/>
    <mergeCell ref="K43:L43"/>
    <mergeCell ref="K37:L37"/>
    <mergeCell ref="B38:M38"/>
    <mergeCell ref="B53:M53"/>
    <mergeCell ref="B44:M44"/>
    <mergeCell ref="K45:L45"/>
    <mergeCell ref="K46:L46"/>
    <mergeCell ref="B47:M47"/>
    <mergeCell ref="K48:L48"/>
    <mergeCell ref="A32:A34"/>
    <mergeCell ref="B32:B34"/>
    <mergeCell ref="C32:C34"/>
    <mergeCell ref="B25:B26"/>
    <mergeCell ref="C25:C26"/>
    <mergeCell ref="K35:L35"/>
    <mergeCell ref="D32:D34"/>
    <mergeCell ref="E32:E34"/>
    <mergeCell ref="F32:F34"/>
    <mergeCell ref="B31:M31"/>
    <mergeCell ref="G32:G34"/>
    <mergeCell ref="H32:H34"/>
    <mergeCell ref="I32:I34"/>
    <mergeCell ref="J32:J34"/>
    <mergeCell ref="K32:L34"/>
    <mergeCell ref="M32:M34"/>
    <mergeCell ref="K29:L29"/>
    <mergeCell ref="K30:L30"/>
    <mergeCell ref="A19:K19"/>
    <mergeCell ref="A21:K21"/>
    <mergeCell ref="A22:K22"/>
    <mergeCell ref="A23:K23"/>
    <mergeCell ref="A24:K24"/>
    <mergeCell ref="G25:I25"/>
    <mergeCell ref="J25:M25"/>
    <mergeCell ref="K26:L26"/>
    <mergeCell ref="K27:L27"/>
    <mergeCell ref="B28:M28"/>
    <mergeCell ref="A20:M20"/>
    <mergeCell ref="D25:F25"/>
    <mergeCell ref="A14:K14"/>
    <mergeCell ref="A15:K15"/>
    <mergeCell ref="A16:K16"/>
    <mergeCell ref="A17:K17"/>
    <mergeCell ref="A18:K18"/>
    <mergeCell ref="J2:N2"/>
    <mergeCell ref="A9:K9"/>
    <mergeCell ref="A10:K10"/>
    <mergeCell ref="A11:K11"/>
    <mergeCell ref="A13:K13"/>
    <mergeCell ref="A5:P5"/>
    <mergeCell ref="A6:P6"/>
    <mergeCell ref="A12:M12"/>
  </mergeCells>
  <pageMargins left="0.70866141732283472" right="0.31496062992125984" top="0.23622047244094491" bottom="0.19685039370078741" header="0.27559055118110237" footer="0.19685039370078741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topLeftCell="A4" workbookViewId="0">
      <selection activeCell="I24" sqref="I24"/>
    </sheetView>
  </sheetViews>
  <sheetFormatPr defaultRowHeight="12.75"/>
  <cols>
    <col min="1" max="1" width="2.28515625" customWidth="1"/>
    <col min="2" max="2" width="4.140625" customWidth="1"/>
    <col min="3" max="3" width="55.42578125" customWidth="1"/>
  </cols>
  <sheetData>
    <row r="1" spans="1:7" ht="31.5" customHeight="1">
      <c r="A1" s="143"/>
      <c r="B1" s="139" t="s">
        <v>21</v>
      </c>
      <c r="C1" s="139"/>
      <c r="D1" s="139"/>
      <c r="E1" s="139"/>
      <c r="F1" s="139"/>
      <c r="G1" s="139"/>
    </row>
    <row r="2" spans="1:7" ht="15.75">
      <c r="A2" s="151"/>
      <c r="B2" s="166" t="s">
        <v>22</v>
      </c>
      <c r="C2" s="166"/>
      <c r="D2" s="166"/>
      <c r="E2" s="166"/>
      <c r="F2" s="166"/>
      <c r="G2" s="166"/>
    </row>
    <row r="3" spans="1:7" ht="38.25">
      <c r="A3" s="145" t="s">
        <v>7</v>
      </c>
      <c r="B3" s="145"/>
      <c r="C3" s="5" t="s">
        <v>8</v>
      </c>
      <c r="D3" s="5" t="s">
        <v>9</v>
      </c>
      <c r="E3" s="5" t="s">
        <v>10</v>
      </c>
      <c r="F3" s="5" t="s">
        <v>11</v>
      </c>
      <c r="G3" s="1"/>
    </row>
    <row r="4" spans="1:7" ht="18" customHeight="1">
      <c r="A4" s="145" t="s">
        <v>15</v>
      </c>
      <c r="B4" s="145"/>
      <c r="C4" s="6" t="s">
        <v>23</v>
      </c>
      <c r="D4" s="5" t="s">
        <v>24</v>
      </c>
      <c r="E4" s="11">
        <f>SUM(E6:E7)</f>
        <v>403.76400000000001</v>
      </c>
      <c r="F4" s="5" t="s">
        <v>24</v>
      </c>
      <c r="G4" s="1"/>
    </row>
    <row r="5" spans="1:7" ht="13.5" customHeight="1">
      <c r="A5" s="145" t="s">
        <v>17</v>
      </c>
      <c r="B5" s="145"/>
      <c r="C5" s="6" t="s">
        <v>25</v>
      </c>
      <c r="D5" s="5" t="s">
        <v>17</v>
      </c>
      <c r="E5" s="11" t="s">
        <v>17</v>
      </c>
      <c r="F5" s="5" t="s">
        <v>17</v>
      </c>
      <c r="G5" s="1"/>
    </row>
    <row r="6" spans="1:7" ht="14.25" customHeight="1">
      <c r="A6" s="145" t="s">
        <v>19</v>
      </c>
      <c r="B6" s="145"/>
      <c r="C6" s="6" t="s">
        <v>26</v>
      </c>
      <c r="D6" s="5" t="s">
        <v>24</v>
      </c>
      <c r="E6" s="11">
        <v>403.13400000000001</v>
      </c>
      <c r="F6" s="5" t="s">
        <v>24</v>
      </c>
      <c r="G6" s="1"/>
    </row>
    <row r="7" spans="1:7" ht="14.25" customHeight="1">
      <c r="A7" s="145" t="s">
        <v>20</v>
      </c>
      <c r="B7" s="145"/>
      <c r="C7" s="6" t="s">
        <v>27</v>
      </c>
      <c r="D7" s="5" t="s">
        <v>24</v>
      </c>
      <c r="E7" s="5">
        <v>0.63</v>
      </c>
      <c r="F7" s="5" t="s">
        <v>24</v>
      </c>
      <c r="G7" s="1"/>
    </row>
    <row r="8" spans="1:7" ht="25.5" customHeight="1">
      <c r="A8" s="145" t="s">
        <v>28</v>
      </c>
      <c r="B8" s="145"/>
      <c r="C8" s="145"/>
      <c r="D8" s="145"/>
      <c r="E8" s="145"/>
      <c r="F8" s="145"/>
      <c r="G8" s="1"/>
    </row>
    <row r="9" spans="1:7" ht="13.5" customHeight="1">
      <c r="A9" s="145" t="s">
        <v>29</v>
      </c>
      <c r="B9" s="145"/>
      <c r="C9" s="6" t="s">
        <v>30</v>
      </c>
      <c r="D9" s="5">
        <f>SUM(D11:D14)</f>
        <v>1281.1129999999998</v>
      </c>
      <c r="E9" s="5">
        <f>SUM(E11:E14)</f>
        <v>788.81299999999999</v>
      </c>
      <c r="F9" s="56">
        <f>SUM(F11:F14)</f>
        <v>-492.29999999999995</v>
      </c>
      <c r="G9" s="1"/>
    </row>
    <row r="10" spans="1:7" ht="14.25" customHeight="1">
      <c r="A10" s="145" t="s">
        <v>17</v>
      </c>
      <c r="B10" s="145"/>
      <c r="C10" s="6" t="s">
        <v>25</v>
      </c>
      <c r="D10" s="5" t="s">
        <v>17</v>
      </c>
      <c r="E10" s="5" t="s">
        <v>17</v>
      </c>
      <c r="F10" s="5" t="s">
        <v>17</v>
      </c>
      <c r="G10" s="1"/>
    </row>
    <row r="11" spans="1:7" ht="17.25" customHeight="1">
      <c r="A11" s="145" t="s">
        <v>31</v>
      </c>
      <c r="B11" s="145"/>
      <c r="C11" s="6" t="s">
        <v>32</v>
      </c>
      <c r="D11" s="5">
        <v>1152.3389999999999</v>
      </c>
      <c r="E11" s="5">
        <v>660.03899999999999</v>
      </c>
      <c r="F11" s="5">
        <f>SUM(E11-D11)</f>
        <v>-492.29999999999995</v>
      </c>
      <c r="G11" s="1"/>
    </row>
    <row r="12" spans="1:7" ht="17.25" customHeight="1">
      <c r="A12" s="145" t="s">
        <v>33</v>
      </c>
      <c r="B12" s="145"/>
      <c r="C12" s="6" t="s">
        <v>34</v>
      </c>
      <c r="D12" s="5" t="s">
        <v>17</v>
      </c>
      <c r="E12" s="5" t="s">
        <v>17</v>
      </c>
      <c r="F12" s="94"/>
      <c r="G12" s="1"/>
    </row>
    <row r="13" spans="1:7" ht="17.25" customHeight="1">
      <c r="A13" s="145" t="s">
        <v>35</v>
      </c>
      <c r="B13" s="145"/>
      <c r="C13" s="6" t="s">
        <v>36</v>
      </c>
      <c r="D13" s="5" t="s">
        <v>17</v>
      </c>
      <c r="E13" s="5" t="s">
        <v>17</v>
      </c>
      <c r="F13" s="94"/>
      <c r="G13" s="1"/>
    </row>
    <row r="14" spans="1:7" ht="17.25" customHeight="1">
      <c r="A14" s="145" t="s">
        <v>37</v>
      </c>
      <c r="B14" s="145"/>
      <c r="C14" s="6" t="s">
        <v>38</v>
      </c>
      <c r="D14" s="5">
        <v>128.774</v>
      </c>
      <c r="E14" s="5">
        <v>128.774</v>
      </c>
      <c r="F14" s="94">
        <f t="shared" ref="F14" si="0">SUM(E14-D14)</f>
        <v>0</v>
      </c>
      <c r="G14" s="1"/>
    </row>
    <row r="15" spans="1:7" ht="39" customHeight="1">
      <c r="A15" s="145" t="s">
        <v>183</v>
      </c>
      <c r="B15" s="145"/>
      <c r="C15" s="145"/>
      <c r="D15" s="145"/>
      <c r="E15" s="145"/>
      <c r="F15" s="145"/>
      <c r="G15" s="1"/>
    </row>
    <row r="16" spans="1:7" ht="16.5" customHeight="1">
      <c r="A16" s="145" t="s">
        <v>39</v>
      </c>
      <c r="B16" s="145"/>
      <c r="C16" s="6" t="s">
        <v>40</v>
      </c>
      <c r="D16" s="5" t="s">
        <v>24</v>
      </c>
      <c r="E16" s="11">
        <f>SUM(E18:E19)</f>
        <v>121.42099999999999</v>
      </c>
      <c r="F16" s="5" t="s">
        <v>17</v>
      </c>
      <c r="G16" s="1"/>
    </row>
    <row r="17" spans="1:7" ht="16.5" customHeight="1">
      <c r="A17" s="145" t="s">
        <v>17</v>
      </c>
      <c r="B17" s="145"/>
      <c r="C17" s="6" t="s">
        <v>25</v>
      </c>
      <c r="D17" s="5" t="s">
        <v>17</v>
      </c>
      <c r="E17" s="11" t="s">
        <v>17</v>
      </c>
      <c r="F17" s="5" t="s">
        <v>17</v>
      </c>
      <c r="G17" s="1"/>
    </row>
    <row r="18" spans="1:7" ht="16.5" customHeight="1">
      <c r="A18" s="145" t="s">
        <v>41</v>
      </c>
      <c r="B18" s="145"/>
      <c r="C18" s="6" t="s">
        <v>26</v>
      </c>
      <c r="D18" s="5" t="s">
        <v>24</v>
      </c>
      <c r="E18" s="11">
        <v>120.791</v>
      </c>
      <c r="F18" s="5" t="s">
        <v>17</v>
      </c>
      <c r="G18" s="1"/>
    </row>
    <row r="19" spans="1:7" ht="16.5" customHeight="1">
      <c r="A19" s="145" t="s">
        <v>42</v>
      </c>
      <c r="B19" s="145"/>
      <c r="C19" s="6" t="s">
        <v>27</v>
      </c>
      <c r="D19" s="5" t="s">
        <v>24</v>
      </c>
      <c r="E19" s="5">
        <v>0.63</v>
      </c>
      <c r="F19" s="5" t="s">
        <v>17</v>
      </c>
      <c r="G19" s="1"/>
    </row>
    <row r="20" spans="1:7" ht="49.5" customHeight="1">
      <c r="A20" s="145" t="s">
        <v>153</v>
      </c>
      <c r="B20" s="145"/>
      <c r="C20" s="145"/>
      <c r="D20" s="145"/>
      <c r="E20" s="145"/>
      <c r="F20" s="145"/>
      <c r="G20" s="1"/>
    </row>
  </sheetData>
  <mergeCells count="21">
    <mergeCell ref="A18:B18"/>
    <mergeCell ref="A19:B19"/>
    <mergeCell ref="A20:F20"/>
    <mergeCell ref="A12:B12"/>
    <mergeCell ref="A13:B13"/>
    <mergeCell ref="A14:B14"/>
    <mergeCell ref="A15:F15"/>
    <mergeCell ref="A16:B16"/>
    <mergeCell ref="A17:B17"/>
    <mergeCell ref="A11:B11"/>
    <mergeCell ref="A1:A2"/>
    <mergeCell ref="B1:G1"/>
    <mergeCell ref="B2:G2"/>
    <mergeCell ref="A3:B3"/>
    <mergeCell ref="A4:B4"/>
    <mergeCell ref="A5:B5"/>
    <mergeCell ref="A6:B6"/>
    <mergeCell ref="A7:B7"/>
    <mergeCell ref="A8:F8"/>
    <mergeCell ref="A9:B9"/>
    <mergeCell ref="A10:B10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86"/>
  <sheetViews>
    <sheetView workbookViewId="0">
      <selection activeCell="G79" sqref="G79:I82"/>
    </sheetView>
  </sheetViews>
  <sheetFormatPr defaultRowHeight="12.75"/>
  <cols>
    <col min="1" max="1" width="2.5703125" customWidth="1"/>
    <col min="2" max="2" width="4" customWidth="1"/>
    <col min="3" max="3" width="30.85546875" customWidth="1"/>
    <col min="4" max="4" width="11.42578125" customWidth="1"/>
    <col min="6" max="6" width="11.28515625" customWidth="1"/>
    <col min="7" max="7" width="9.42578125" bestFit="1" customWidth="1"/>
    <col min="11" max="11" width="6.7109375" customWidth="1"/>
    <col min="12" max="12" width="4.28515625" customWidth="1"/>
  </cols>
  <sheetData>
    <row r="1" spans="1:16" ht="35.25" customHeight="1">
      <c r="A1" s="143"/>
      <c r="B1" s="138" t="s">
        <v>43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6" ht="15.75">
      <c r="A2" s="151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7" t="s">
        <v>22</v>
      </c>
      <c r="M2" s="167"/>
      <c r="N2" s="1"/>
      <c r="O2" s="1"/>
      <c r="P2" s="1"/>
    </row>
    <row r="3" spans="1:16" ht="25.5" customHeight="1">
      <c r="A3" s="145" t="s">
        <v>7</v>
      </c>
      <c r="B3" s="145"/>
      <c r="C3" s="145" t="s">
        <v>8</v>
      </c>
      <c r="D3" s="145" t="s">
        <v>44</v>
      </c>
      <c r="E3" s="145"/>
      <c r="F3" s="145"/>
      <c r="G3" s="145" t="s">
        <v>10</v>
      </c>
      <c r="H3" s="145"/>
      <c r="I3" s="145"/>
      <c r="J3" s="145" t="s">
        <v>11</v>
      </c>
      <c r="K3" s="145"/>
      <c r="L3" s="145"/>
      <c r="M3" s="145"/>
    </row>
    <row r="4" spans="1:16" ht="25.5">
      <c r="A4" s="145"/>
      <c r="B4" s="145"/>
      <c r="C4" s="145"/>
      <c r="D4" s="5" t="s">
        <v>12</v>
      </c>
      <c r="E4" s="5" t="s">
        <v>13</v>
      </c>
      <c r="F4" s="5" t="s">
        <v>14</v>
      </c>
      <c r="G4" s="5" t="s">
        <v>12</v>
      </c>
      <c r="H4" s="5" t="s">
        <v>13</v>
      </c>
      <c r="I4" s="5" t="s">
        <v>14</v>
      </c>
      <c r="J4" s="5" t="s">
        <v>12</v>
      </c>
      <c r="K4" s="145" t="s">
        <v>13</v>
      </c>
      <c r="L4" s="145"/>
      <c r="M4" s="5" t="s">
        <v>14</v>
      </c>
    </row>
    <row r="5" spans="1:16" ht="12.75" customHeight="1">
      <c r="A5" s="145" t="s">
        <v>63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</row>
    <row r="6" spans="1:16" ht="12.75" customHeight="1">
      <c r="A6" s="145" t="s">
        <v>15</v>
      </c>
      <c r="B6" s="145"/>
      <c r="C6" s="61" t="s">
        <v>45</v>
      </c>
      <c r="D6" s="5" t="s">
        <v>17</v>
      </c>
      <c r="E6" s="5" t="s">
        <v>17</v>
      </c>
      <c r="F6" s="5" t="s">
        <v>17</v>
      </c>
      <c r="G6" s="5" t="s">
        <v>17</v>
      </c>
      <c r="H6" s="5" t="s">
        <v>17</v>
      </c>
      <c r="I6" s="5" t="s">
        <v>17</v>
      </c>
      <c r="J6" s="5" t="s">
        <v>17</v>
      </c>
      <c r="K6" s="145" t="s">
        <v>17</v>
      </c>
      <c r="L6" s="145"/>
      <c r="M6" s="5" t="s">
        <v>17</v>
      </c>
    </row>
    <row r="7" spans="1:16" ht="36.75" customHeight="1">
      <c r="A7" s="145" t="s">
        <v>17</v>
      </c>
      <c r="B7" s="145"/>
      <c r="C7" s="25" t="s">
        <v>68</v>
      </c>
      <c r="D7" s="115">
        <v>13</v>
      </c>
      <c r="E7" s="115" t="s">
        <v>17</v>
      </c>
      <c r="F7" s="115">
        <v>13</v>
      </c>
      <c r="G7" s="115">
        <v>13</v>
      </c>
      <c r="H7" s="115">
        <v>0</v>
      </c>
      <c r="I7" s="115">
        <v>13</v>
      </c>
      <c r="J7" s="115">
        <v>0</v>
      </c>
      <c r="K7" s="145" t="s">
        <v>17</v>
      </c>
      <c r="L7" s="145"/>
      <c r="M7" s="115">
        <v>0</v>
      </c>
    </row>
    <row r="8" spans="1:16" ht="36.75" customHeight="1">
      <c r="A8" s="145" t="s">
        <v>17</v>
      </c>
      <c r="B8" s="145"/>
      <c r="C8" s="30" t="s">
        <v>196</v>
      </c>
      <c r="D8" s="115">
        <v>33</v>
      </c>
      <c r="E8" s="115" t="s">
        <v>17</v>
      </c>
      <c r="F8" s="115">
        <v>33</v>
      </c>
      <c r="G8" s="115">
        <v>33</v>
      </c>
      <c r="H8" s="115">
        <v>0</v>
      </c>
      <c r="I8" s="115">
        <v>33</v>
      </c>
      <c r="J8" s="115">
        <v>0</v>
      </c>
      <c r="K8" s="145" t="s">
        <v>17</v>
      </c>
      <c r="L8" s="145"/>
      <c r="M8" s="115">
        <v>0</v>
      </c>
    </row>
    <row r="9" spans="1:16" ht="12.75" customHeight="1">
      <c r="A9" s="145" t="s">
        <v>184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</row>
    <row r="10" spans="1:16" ht="36" customHeight="1">
      <c r="A10" s="145" t="s">
        <v>17</v>
      </c>
      <c r="B10" s="145"/>
      <c r="C10" s="25" t="s">
        <v>64</v>
      </c>
      <c r="D10" s="94">
        <v>52.05</v>
      </c>
      <c r="E10" s="94" t="s">
        <v>17</v>
      </c>
      <c r="F10" s="94">
        <v>52.05</v>
      </c>
      <c r="G10" s="5">
        <v>52.05</v>
      </c>
      <c r="H10" s="5" t="s">
        <v>17</v>
      </c>
      <c r="I10" s="5">
        <v>52.05</v>
      </c>
      <c r="J10" s="5">
        <v>0</v>
      </c>
      <c r="K10" s="145" t="s">
        <v>17</v>
      </c>
      <c r="L10" s="145"/>
      <c r="M10" s="5">
        <v>0</v>
      </c>
    </row>
    <row r="11" spans="1:16" ht="28.5" customHeight="1">
      <c r="A11" s="145" t="s">
        <v>184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</row>
    <row r="12" spans="1:16" ht="50.25" customHeight="1">
      <c r="A12" s="145"/>
      <c r="B12" s="145"/>
      <c r="C12" s="10" t="s">
        <v>65</v>
      </c>
      <c r="D12" s="5">
        <v>32.25</v>
      </c>
      <c r="E12" s="5" t="s">
        <v>17</v>
      </c>
      <c r="F12" s="5">
        <v>32.25</v>
      </c>
      <c r="G12" s="5">
        <v>32.25</v>
      </c>
      <c r="H12" s="5" t="s">
        <v>17</v>
      </c>
      <c r="I12" s="5">
        <v>32.25</v>
      </c>
      <c r="J12" s="5">
        <v>0</v>
      </c>
      <c r="K12" s="145" t="s">
        <v>17</v>
      </c>
      <c r="L12" s="145"/>
      <c r="M12" s="5">
        <v>0</v>
      </c>
    </row>
    <row r="13" spans="1:16" ht="27" customHeight="1">
      <c r="A13" s="145" t="s">
        <v>184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</row>
    <row r="14" spans="1:16" ht="25.5" customHeight="1">
      <c r="A14" s="146"/>
      <c r="B14" s="147"/>
      <c r="C14" s="10" t="s">
        <v>66</v>
      </c>
      <c r="D14" s="12">
        <v>8.25</v>
      </c>
      <c r="E14" s="12"/>
      <c r="F14" s="12">
        <v>8.25</v>
      </c>
      <c r="G14" s="13">
        <v>8.25</v>
      </c>
      <c r="H14" s="13"/>
      <c r="I14" s="13">
        <v>8.25</v>
      </c>
      <c r="J14" s="12">
        <v>0</v>
      </c>
      <c r="K14" s="146"/>
      <c r="L14" s="147"/>
      <c r="M14" s="12">
        <v>0</v>
      </c>
    </row>
    <row r="15" spans="1:16" ht="27" customHeight="1">
      <c r="A15" s="145" t="s">
        <v>154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</row>
    <row r="16" spans="1:16" ht="25.5" customHeight="1">
      <c r="A16" s="146"/>
      <c r="B16" s="147"/>
      <c r="C16" s="25" t="s">
        <v>67</v>
      </c>
      <c r="D16" s="13">
        <v>107</v>
      </c>
      <c r="E16" s="13"/>
      <c r="F16" s="13">
        <v>107</v>
      </c>
      <c r="G16" s="13">
        <v>107</v>
      </c>
      <c r="H16" s="13"/>
      <c r="I16" s="13">
        <v>107</v>
      </c>
      <c r="J16" s="13">
        <v>0</v>
      </c>
      <c r="K16" s="168"/>
      <c r="L16" s="169"/>
      <c r="M16" s="13">
        <v>0</v>
      </c>
    </row>
    <row r="17" spans="1:14" ht="45.75" customHeight="1">
      <c r="A17" s="145" t="s">
        <v>197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</row>
    <row r="18" spans="1:14" ht="27.75" hidden="1" customHeight="1">
      <c r="A18" s="145" t="s">
        <v>17</v>
      </c>
      <c r="B18" s="145"/>
      <c r="C18" s="10" t="s">
        <v>68</v>
      </c>
      <c r="D18" s="11">
        <v>16</v>
      </c>
      <c r="E18" s="11" t="s">
        <v>17</v>
      </c>
      <c r="F18" s="11">
        <v>16</v>
      </c>
      <c r="G18" s="11">
        <v>15</v>
      </c>
      <c r="H18" s="11" t="s">
        <v>17</v>
      </c>
      <c r="I18" s="11">
        <v>15</v>
      </c>
      <c r="J18" s="11">
        <v>-1</v>
      </c>
      <c r="K18" s="150" t="s">
        <v>17</v>
      </c>
      <c r="L18" s="150"/>
      <c r="M18" s="11">
        <v>-1</v>
      </c>
    </row>
    <row r="19" spans="1:14" ht="27" hidden="1" customHeight="1">
      <c r="A19" s="145" t="s">
        <v>69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</row>
    <row r="20" spans="1:14" ht="27" hidden="1" customHeight="1">
      <c r="A20" s="145"/>
      <c r="B20" s="145"/>
      <c r="C20" s="10" t="s">
        <v>70</v>
      </c>
      <c r="D20" s="11">
        <v>115</v>
      </c>
      <c r="E20" s="11"/>
      <c r="F20" s="11">
        <v>115</v>
      </c>
      <c r="G20" s="11">
        <v>98</v>
      </c>
      <c r="H20" s="11"/>
      <c r="I20" s="11">
        <v>98</v>
      </c>
      <c r="J20" s="11">
        <v>-17</v>
      </c>
      <c r="K20" s="150"/>
      <c r="L20" s="150"/>
      <c r="M20" s="11">
        <v>-17</v>
      </c>
    </row>
    <row r="21" spans="1:14" ht="25.5" hidden="1" customHeight="1">
      <c r="A21" s="145" t="s">
        <v>69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</row>
    <row r="22" spans="1:14" ht="29.25" customHeight="1">
      <c r="A22" s="178"/>
      <c r="B22" s="178"/>
      <c r="C22" s="10" t="s">
        <v>71</v>
      </c>
      <c r="D22" s="5">
        <v>199.55</v>
      </c>
      <c r="E22" s="5" t="s">
        <v>17</v>
      </c>
      <c r="F22" s="5">
        <v>199.55</v>
      </c>
      <c r="G22" s="5">
        <v>199.55</v>
      </c>
      <c r="H22" s="5" t="s">
        <v>17</v>
      </c>
      <c r="I22" s="5">
        <v>199.55</v>
      </c>
      <c r="J22" s="5">
        <v>0</v>
      </c>
      <c r="K22" s="145" t="s">
        <v>17</v>
      </c>
      <c r="L22" s="145"/>
      <c r="M22" s="5">
        <v>0</v>
      </c>
    </row>
    <row r="23" spans="1:14" ht="27.75" customHeight="1">
      <c r="A23" s="145" t="s">
        <v>184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</row>
    <row r="24" spans="1:14" ht="21.75" customHeight="1">
      <c r="A24" s="145" t="s">
        <v>72</v>
      </c>
      <c r="B24" s="145"/>
      <c r="C24" s="62" t="s">
        <v>73</v>
      </c>
      <c r="D24" s="9"/>
      <c r="E24" s="9"/>
      <c r="F24" s="9"/>
      <c r="G24" s="9"/>
      <c r="H24" s="9"/>
      <c r="I24" s="9"/>
      <c r="J24" s="9"/>
      <c r="K24" s="146"/>
      <c r="L24" s="147"/>
      <c r="M24" s="9"/>
    </row>
    <row r="25" spans="1:14" ht="24">
      <c r="A25" s="176"/>
      <c r="B25" s="177"/>
      <c r="C25" s="27" t="s">
        <v>74</v>
      </c>
      <c r="D25" s="13">
        <v>717</v>
      </c>
      <c r="E25" s="13"/>
      <c r="F25" s="13">
        <v>717</v>
      </c>
      <c r="G25" s="13">
        <v>725</v>
      </c>
      <c r="H25" s="13"/>
      <c r="I25" s="13">
        <v>725</v>
      </c>
      <c r="J25" s="13">
        <v>8</v>
      </c>
      <c r="K25" s="168"/>
      <c r="L25" s="169"/>
      <c r="M25" s="13">
        <v>8</v>
      </c>
      <c r="N25" s="8"/>
    </row>
    <row r="26" spans="1:14" ht="15.75">
      <c r="A26" s="176"/>
      <c r="B26" s="177"/>
      <c r="C26" s="27" t="s">
        <v>203</v>
      </c>
      <c r="D26" s="116">
        <v>1143</v>
      </c>
      <c r="E26" s="116"/>
      <c r="F26" s="116">
        <v>1143</v>
      </c>
      <c r="G26" s="116">
        <v>1060</v>
      </c>
      <c r="H26" s="116"/>
      <c r="I26" s="116">
        <v>1060</v>
      </c>
      <c r="J26" s="116">
        <v>-83</v>
      </c>
      <c r="K26" s="168"/>
      <c r="L26" s="169"/>
      <c r="M26" s="116">
        <v>-83</v>
      </c>
      <c r="N26" s="8"/>
    </row>
    <row r="27" spans="1:14" ht="29.25" customHeight="1">
      <c r="A27" s="145" t="s">
        <v>198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8"/>
    </row>
    <row r="28" spans="1:14" ht="15.75" hidden="1" customHeight="1">
      <c r="A28" s="176"/>
      <c r="B28" s="177"/>
      <c r="C28" s="10" t="s">
        <v>75</v>
      </c>
      <c r="D28" s="46">
        <v>1245</v>
      </c>
      <c r="E28" s="46"/>
      <c r="F28" s="46">
        <v>1245</v>
      </c>
      <c r="G28" s="46">
        <v>1262</v>
      </c>
      <c r="H28" s="46"/>
      <c r="I28" s="46">
        <v>1262</v>
      </c>
      <c r="J28" s="46">
        <v>17</v>
      </c>
      <c r="K28" s="28"/>
      <c r="L28" s="29"/>
      <c r="M28" s="46">
        <v>17</v>
      </c>
      <c r="N28" s="8"/>
    </row>
    <row r="29" spans="1:14" ht="2.25" hidden="1" customHeight="1">
      <c r="A29" s="145" t="s">
        <v>79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</row>
    <row r="30" spans="1:14" ht="12.75" customHeight="1">
      <c r="A30" s="146" t="s">
        <v>76</v>
      </c>
      <c r="B30" s="147"/>
      <c r="C30" s="61" t="s">
        <v>77</v>
      </c>
      <c r="D30" s="26"/>
      <c r="E30" s="26"/>
      <c r="F30" s="26"/>
      <c r="G30" s="26"/>
      <c r="H30" s="26"/>
      <c r="I30" s="26"/>
      <c r="J30" s="26"/>
      <c r="K30" s="176"/>
      <c r="L30" s="177"/>
      <c r="M30" s="26"/>
    </row>
    <row r="31" spans="1:14" ht="27" customHeight="1">
      <c r="A31" s="176"/>
      <c r="B31" s="177"/>
      <c r="C31" s="10" t="s">
        <v>78</v>
      </c>
      <c r="D31" s="13">
        <v>26.132000000000001</v>
      </c>
      <c r="E31" s="13">
        <v>1.694</v>
      </c>
      <c r="F31" s="13">
        <v>27.826000000000001</v>
      </c>
      <c r="G31" s="13">
        <v>23.687000000000001</v>
      </c>
      <c r="H31" s="13">
        <v>1.4</v>
      </c>
      <c r="I31" s="13">
        <v>25.087</v>
      </c>
      <c r="J31" s="13">
        <f>G31-D31</f>
        <v>-2.4450000000000003</v>
      </c>
      <c r="K31" s="168">
        <f>H31-E31</f>
        <v>-0.29400000000000004</v>
      </c>
      <c r="L31" s="169"/>
      <c r="M31" s="13">
        <f>J31+K31</f>
        <v>-2.7390000000000003</v>
      </c>
    </row>
    <row r="32" spans="1:14" ht="28.5" customHeight="1">
      <c r="A32" s="145" t="s">
        <v>199</v>
      </c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</row>
    <row r="33" spans="1:28" ht="29.25" customHeight="1">
      <c r="A33" s="145" t="s">
        <v>185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</row>
    <row r="34" spans="1:28">
      <c r="A34" s="179" t="s">
        <v>80</v>
      </c>
      <c r="B34" s="180"/>
      <c r="C34" s="20" t="s">
        <v>81</v>
      </c>
      <c r="D34" s="18"/>
      <c r="E34" s="18"/>
      <c r="F34" s="18"/>
      <c r="G34" s="18"/>
      <c r="H34" s="18"/>
      <c r="I34" s="18"/>
      <c r="J34" s="18"/>
      <c r="K34" s="181"/>
      <c r="L34" s="182"/>
      <c r="M34" s="18"/>
    </row>
    <row r="35" spans="1:28" ht="26.25" customHeight="1">
      <c r="A35" s="181"/>
      <c r="B35" s="182"/>
      <c r="C35" s="30" t="s">
        <v>82</v>
      </c>
      <c r="D35" s="49">
        <v>73.930000000000007</v>
      </c>
      <c r="E35" s="49"/>
      <c r="F35" s="49">
        <v>73.930000000000007</v>
      </c>
      <c r="G35" s="49">
        <v>68.400000000000006</v>
      </c>
      <c r="H35" s="49"/>
      <c r="I35" s="49">
        <v>68.400000000000006</v>
      </c>
      <c r="J35" s="49">
        <v>5.23</v>
      </c>
      <c r="K35" s="161"/>
      <c r="L35" s="162"/>
      <c r="M35" s="49">
        <v>5.23</v>
      </c>
    </row>
    <row r="36" spans="1:28">
      <c r="A36" s="181"/>
      <c r="B36" s="182"/>
      <c r="C36" s="20" t="s">
        <v>83</v>
      </c>
      <c r="D36" s="49">
        <v>229</v>
      </c>
      <c r="E36" s="49"/>
      <c r="F36" s="49">
        <v>229</v>
      </c>
      <c r="G36" s="49">
        <v>70</v>
      </c>
      <c r="H36" s="49"/>
      <c r="I36" s="49">
        <v>70</v>
      </c>
      <c r="J36" s="49">
        <v>-159</v>
      </c>
      <c r="K36" s="161"/>
      <c r="L36" s="162"/>
      <c r="M36" s="49">
        <v>-159</v>
      </c>
    </row>
    <row r="37" spans="1:28" ht="28.5" customHeight="1">
      <c r="A37" s="145" t="s">
        <v>186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</row>
    <row r="38" spans="1:28">
      <c r="A38" s="179" t="s">
        <v>152</v>
      </c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0"/>
    </row>
    <row r="39" spans="1:28" ht="12" customHeight="1">
      <c r="A39" s="145" t="s">
        <v>15</v>
      </c>
      <c r="B39" s="145"/>
      <c r="C39" s="61" t="s">
        <v>45</v>
      </c>
      <c r="D39" s="56" t="s">
        <v>17</v>
      </c>
      <c r="E39" s="56" t="s">
        <v>17</v>
      </c>
      <c r="F39" s="56" t="s">
        <v>17</v>
      </c>
      <c r="G39" s="56" t="s">
        <v>17</v>
      </c>
      <c r="H39" s="56" t="s">
        <v>17</v>
      </c>
      <c r="I39" s="56" t="s">
        <v>17</v>
      </c>
      <c r="J39" s="56" t="s">
        <v>17</v>
      </c>
      <c r="K39" s="145" t="s">
        <v>17</v>
      </c>
      <c r="L39" s="145"/>
      <c r="M39" s="59" t="s">
        <v>17</v>
      </c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8" ht="43.5" customHeight="1">
      <c r="A40" s="145"/>
      <c r="B40" s="145"/>
      <c r="C40" s="63" t="s">
        <v>162</v>
      </c>
      <c r="D40" s="18"/>
      <c r="E40" s="71">
        <v>131.9</v>
      </c>
      <c r="F40" s="71">
        <v>131.9</v>
      </c>
      <c r="G40" s="72"/>
      <c r="H40" s="71">
        <v>111.9</v>
      </c>
      <c r="I40" s="71">
        <v>111.9</v>
      </c>
      <c r="J40" s="71">
        <v>0</v>
      </c>
      <c r="K40" s="170">
        <f>SUM(I40-F40)</f>
        <v>-20</v>
      </c>
      <c r="L40" s="171"/>
      <c r="M40" s="71">
        <f>SUM(K40)</f>
        <v>-20</v>
      </c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7"/>
      <c r="AB40" s="68"/>
    </row>
    <row r="41" spans="1:28" ht="23.25" customHeight="1">
      <c r="A41" s="145"/>
      <c r="B41" s="145"/>
      <c r="C41" s="63" t="s">
        <v>163</v>
      </c>
      <c r="D41" s="18"/>
      <c r="E41" s="71">
        <v>40</v>
      </c>
      <c r="F41" s="71">
        <v>40</v>
      </c>
      <c r="G41" s="72"/>
      <c r="H41" s="71">
        <v>20</v>
      </c>
      <c r="I41" s="71">
        <v>20</v>
      </c>
      <c r="J41" s="71">
        <v>0</v>
      </c>
      <c r="K41" s="170">
        <f t="shared" ref="K41:K43" si="0">SUM(I41-F41)</f>
        <v>-20</v>
      </c>
      <c r="L41" s="171"/>
      <c r="M41" s="71">
        <f t="shared" ref="M41:M42" si="1">SUM(K41)</f>
        <v>-20</v>
      </c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7"/>
      <c r="AB41" s="68"/>
    </row>
    <row r="42" spans="1:28" ht="23.25" customHeight="1">
      <c r="A42" s="145"/>
      <c r="B42" s="145"/>
      <c r="C42" s="63" t="s">
        <v>187</v>
      </c>
      <c r="D42" s="18"/>
      <c r="E42" s="71"/>
      <c r="F42" s="71"/>
      <c r="G42" s="72"/>
      <c r="H42" s="71"/>
      <c r="I42" s="71"/>
      <c r="J42" s="71">
        <v>0</v>
      </c>
      <c r="K42" s="170">
        <f t="shared" ref="K42" si="2">SUM(I42-F42)</f>
        <v>0</v>
      </c>
      <c r="L42" s="171"/>
      <c r="M42" s="71">
        <f t="shared" si="1"/>
        <v>0</v>
      </c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7"/>
      <c r="AB42" s="68"/>
    </row>
    <row r="43" spans="1:28" ht="15" customHeight="1">
      <c r="A43" s="145"/>
      <c r="B43" s="145"/>
      <c r="C43" s="63" t="s">
        <v>164</v>
      </c>
      <c r="D43" s="18"/>
      <c r="E43" s="71">
        <v>91.9</v>
      </c>
      <c r="F43" s="71">
        <v>91.9</v>
      </c>
      <c r="G43" s="72"/>
      <c r="H43" s="71">
        <v>91.9</v>
      </c>
      <c r="I43" s="71">
        <v>91.9</v>
      </c>
      <c r="J43" s="71">
        <v>0</v>
      </c>
      <c r="K43" s="170">
        <f t="shared" si="0"/>
        <v>0</v>
      </c>
      <c r="L43" s="171"/>
      <c r="M43" s="71">
        <v>0</v>
      </c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7"/>
      <c r="AB43" s="68"/>
    </row>
    <row r="44" spans="1:28" ht="27" customHeight="1">
      <c r="A44" s="173" t="s">
        <v>200</v>
      </c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65"/>
      <c r="O44" s="65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8" ht="23.25" customHeight="1">
      <c r="A45" s="145" t="s">
        <v>72</v>
      </c>
      <c r="B45" s="145"/>
      <c r="C45" s="62" t="s">
        <v>73</v>
      </c>
      <c r="D45" s="66"/>
      <c r="E45" s="18"/>
      <c r="F45" s="66"/>
      <c r="G45" s="18"/>
      <c r="H45" s="66"/>
      <c r="I45" s="18"/>
      <c r="J45" s="66"/>
      <c r="K45" s="18"/>
      <c r="L45" s="66"/>
      <c r="M45" s="18"/>
      <c r="N45" s="69"/>
      <c r="O45" s="8"/>
    </row>
    <row r="46" spans="1:28" ht="12.75" customHeight="1">
      <c r="A46" s="145"/>
      <c r="B46" s="145"/>
      <c r="C46" s="63" t="s">
        <v>155</v>
      </c>
      <c r="D46" s="56" t="s">
        <v>17</v>
      </c>
      <c r="E46" s="71">
        <v>5</v>
      </c>
      <c r="F46" s="71">
        <v>5</v>
      </c>
      <c r="G46" s="70"/>
      <c r="H46" s="76">
        <v>3</v>
      </c>
      <c r="I46" s="71">
        <v>3</v>
      </c>
      <c r="J46" s="71">
        <v>0</v>
      </c>
      <c r="K46" s="172">
        <v>-2</v>
      </c>
      <c r="L46" s="172"/>
      <c r="M46" s="71">
        <v>-2</v>
      </c>
      <c r="N46" s="69"/>
      <c r="O46" s="69"/>
      <c r="P46" s="69"/>
      <c r="Q46" s="69"/>
    </row>
    <row r="47" spans="1:28" ht="29.25" customHeight="1">
      <c r="A47" s="145"/>
      <c r="B47" s="145"/>
      <c r="C47" s="63" t="s">
        <v>156</v>
      </c>
      <c r="D47" s="56" t="s">
        <v>17</v>
      </c>
      <c r="E47" s="71">
        <v>5</v>
      </c>
      <c r="F47" s="71">
        <v>5</v>
      </c>
      <c r="G47" s="70"/>
      <c r="H47" s="76">
        <v>3</v>
      </c>
      <c r="I47" s="71">
        <v>3</v>
      </c>
      <c r="J47" s="71">
        <v>0</v>
      </c>
      <c r="K47" s="172">
        <v>-2</v>
      </c>
      <c r="L47" s="172"/>
      <c r="M47" s="71">
        <v>-2</v>
      </c>
      <c r="N47" s="69"/>
      <c r="O47" s="69"/>
      <c r="P47" s="69"/>
      <c r="Q47" s="69"/>
    </row>
    <row r="48" spans="1:28" ht="12.75" customHeight="1">
      <c r="A48" s="145"/>
      <c r="B48" s="145"/>
      <c r="C48" s="63" t="s">
        <v>157</v>
      </c>
      <c r="D48" s="56" t="s">
        <v>17</v>
      </c>
      <c r="E48" s="71">
        <v>3</v>
      </c>
      <c r="F48" s="71">
        <f>E48</f>
        <v>3</v>
      </c>
      <c r="G48" s="70"/>
      <c r="H48" s="76">
        <v>1</v>
      </c>
      <c r="I48" s="71">
        <f>H48</f>
        <v>1</v>
      </c>
      <c r="J48" s="71">
        <v>0</v>
      </c>
      <c r="K48" s="172">
        <v>-2</v>
      </c>
      <c r="L48" s="172"/>
      <c r="M48" s="71">
        <v>-2</v>
      </c>
      <c r="N48" s="69"/>
      <c r="O48" s="69"/>
      <c r="P48" s="69"/>
      <c r="Q48" s="69"/>
    </row>
    <row r="49" spans="1:19" ht="12.75" customHeight="1">
      <c r="A49" s="145"/>
      <c r="B49" s="145"/>
      <c r="C49" s="63" t="s">
        <v>158</v>
      </c>
      <c r="D49" s="56" t="s">
        <v>17</v>
      </c>
      <c r="E49" s="71">
        <v>2</v>
      </c>
      <c r="F49" s="71">
        <f>E49</f>
        <v>2</v>
      </c>
      <c r="G49" s="73"/>
      <c r="H49" s="76">
        <v>2</v>
      </c>
      <c r="I49" s="71">
        <f>H49</f>
        <v>2</v>
      </c>
      <c r="J49" s="71">
        <v>0</v>
      </c>
      <c r="K49" s="172">
        <v>0</v>
      </c>
      <c r="L49" s="172"/>
      <c r="M49" s="71">
        <v>0</v>
      </c>
      <c r="N49" s="69"/>
      <c r="O49" s="69"/>
      <c r="P49" s="69"/>
      <c r="Q49" s="69"/>
    </row>
    <row r="50" spans="1:19" ht="12.75" customHeight="1">
      <c r="A50" s="145"/>
      <c r="B50" s="145"/>
      <c r="C50" s="63"/>
      <c r="D50" s="97" t="s">
        <v>17</v>
      </c>
      <c r="N50" s="69"/>
      <c r="O50" s="69"/>
      <c r="P50" s="69"/>
      <c r="Q50" s="69"/>
    </row>
    <row r="51" spans="1:19" ht="12.75" customHeight="1">
      <c r="A51" s="145" t="s">
        <v>39</v>
      </c>
      <c r="B51" s="145"/>
      <c r="C51" s="64" t="s">
        <v>77</v>
      </c>
      <c r="D51" s="56" t="s">
        <v>17</v>
      </c>
      <c r="E51" s="74"/>
      <c r="F51" s="74"/>
      <c r="G51" s="70"/>
      <c r="H51" s="77"/>
      <c r="I51" s="74"/>
      <c r="J51" s="71"/>
      <c r="K51" s="185"/>
      <c r="L51" s="185"/>
      <c r="M51" s="74"/>
      <c r="N51" s="75"/>
      <c r="O51" s="75"/>
      <c r="P51" s="75"/>
      <c r="Q51" s="75"/>
    </row>
    <row r="52" spans="1:19" ht="32.25" customHeight="1">
      <c r="A52" s="145"/>
      <c r="B52" s="145"/>
      <c r="C52" s="63" t="s">
        <v>159</v>
      </c>
      <c r="D52" s="56" t="s">
        <v>17</v>
      </c>
      <c r="E52" s="71">
        <v>13.33</v>
      </c>
      <c r="F52" s="71">
        <v>13.33</v>
      </c>
      <c r="G52" s="70"/>
      <c r="H52" s="76">
        <v>20</v>
      </c>
      <c r="I52" s="71">
        <v>20</v>
      </c>
      <c r="J52" s="71"/>
      <c r="K52" s="172">
        <v>6.67</v>
      </c>
      <c r="L52" s="172"/>
      <c r="M52" s="71">
        <v>6.67</v>
      </c>
      <c r="N52" s="69"/>
      <c r="O52" s="69"/>
      <c r="P52" s="69"/>
      <c r="Q52" s="69"/>
    </row>
    <row r="53" spans="1:19" ht="31.5" customHeight="1">
      <c r="A53" s="145"/>
      <c r="B53" s="145"/>
      <c r="C53" s="63" t="s">
        <v>160</v>
      </c>
      <c r="D53" s="56" t="s">
        <v>17</v>
      </c>
      <c r="E53" s="71">
        <v>45.95</v>
      </c>
      <c r="F53" s="71">
        <f>SUM(E53)</f>
        <v>45.95</v>
      </c>
      <c r="G53" s="73"/>
      <c r="H53" s="76">
        <v>45.95</v>
      </c>
      <c r="I53" s="71">
        <f t="shared" ref="I53" si="3">SUM(H53)</f>
        <v>45.95</v>
      </c>
      <c r="J53" s="71">
        <v>0</v>
      </c>
      <c r="K53" s="172">
        <v>0</v>
      </c>
      <c r="L53" s="172"/>
      <c r="M53" s="71">
        <v>0</v>
      </c>
      <c r="N53" s="69"/>
      <c r="O53" s="69"/>
      <c r="P53" s="69"/>
      <c r="Q53" s="69"/>
    </row>
    <row r="54" spans="1:19" ht="31.5" customHeight="1">
      <c r="A54" s="145"/>
      <c r="B54" s="145"/>
      <c r="C54" s="173" t="s">
        <v>201</v>
      </c>
      <c r="D54" s="174"/>
      <c r="E54" s="174"/>
      <c r="F54" s="174"/>
      <c r="G54" s="174"/>
      <c r="H54" s="174"/>
      <c r="I54" s="174"/>
      <c r="J54" s="174"/>
      <c r="K54" s="174"/>
      <c r="L54" s="174"/>
      <c r="M54" s="175"/>
      <c r="N54" s="69"/>
      <c r="O54" s="69"/>
      <c r="P54" s="69"/>
      <c r="Q54" s="69"/>
    </row>
    <row r="55" spans="1:19" ht="12.75" customHeight="1">
      <c r="A55" s="145" t="s">
        <v>80</v>
      </c>
      <c r="B55" s="145"/>
      <c r="C55" s="64" t="s">
        <v>81</v>
      </c>
      <c r="D55" s="56" t="s">
        <v>17</v>
      </c>
      <c r="E55" s="74"/>
      <c r="F55" s="74"/>
      <c r="G55" s="70"/>
      <c r="H55" s="77"/>
      <c r="I55" s="74"/>
      <c r="J55" s="71"/>
      <c r="K55" s="186"/>
      <c r="L55" s="187"/>
      <c r="M55" s="74"/>
      <c r="N55" s="75"/>
      <c r="O55" s="75"/>
      <c r="P55" s="75"/>
      <c r="Q55" s="75"/>
    </row>
    <row r="56" spans="1:19" ht="50.25" customHeight="1">
      <c r="A56" s="145"/>
      <c r="B56" s="145"/>
      <c r="C56" s="63" t="s">
        <v>161</v>
      </c>
      <c r="D56" s="56" t="s">
        <v>17</v>
      </c>
      <c r="E56" s="71">
        <v>0</v>
      </c>
      <c r="F56" s="71">
        <v>0</v>
      </c>
      <c r="G56" s="56" t="s">
        <v>17</v>
      </c>
      <c r="H56" s="76">
        <v>0</v>
      </c>
      <c r="I56" s="71">
        <v>0</v>
      </c>
      <c r="J56" s="71">
        <v>0</v>
      </c>
      <c r="K56" s="170">
        <v>0</v>
      </c>
      <c r="L56" s="171"/>
      <c r="M56" s="71">
        <v>0</v>
      </c>
      <c r="N56" s="69"/>
      <c r="O56" s="69"/>
      <c r="P56" s="69"/>
      <c r="Q56" s="69"/>
    </row>
    <row r="57" spans="1:19">
      <c r="A57" s="188" t="s">
        <v>150</v>
      </c>
      <c r="B57" s="188"/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8"/>
      <c r="O57" s="8"/>
      <c r="P57" s="8"/>
      <c r="Q57" s="8"/>
      <c r="R57" s="8"/>
      <c r="S57" s="8"/>
    </row>
    <row r="58" spans="1:19" ht="12.75" customHeight="1">
      <c r="A58" s="145" t="s">
        <v>129</v>
      </c>
      <c r="B58" s="145"/>
      <c r="C58" s="78" t="s">
        <v>165</v>
      </c>
      <c r="D58" s="78"/>
      <c r="E58" s="78"/>
      <c r="F58" s="78"/>
      <c r="G58" s="78"/>
      <c r="H58" s="78"/>
      <c r="I58" s="78"/>
      <c r="J58" s="78"/>
      <c r="K58" s="194"/>
      <c r="L58" s="195"/>
      <c r="M58" s="78"/>
      <c r="N58" s="80"/>
      <c r="O58" s="80"/>
      <c r="P58" s="8"/>
      <c r="Q58" s="8"/>
      <c r="R58" s="8"/>
      <c r="S58" s="8"/>
    </row>
    <row r="59" spans="1:19" ht="42.75" customHeight="1">
      <c r="A59" s="181"/>
      <c r="B59" s="182"/>
      <c r="C59" s="79" t="s">
        <v>166</v>
      </c>
      <c r="D59" s="81">
        <v>1965.9480000000001</v>
      </c>
      <c r="E59" s="81"/>
      <c r="F59" s="81">
        <f>SUM(D59)</f>
        <v>1965.9480000000001</v>
      </c>
      <c r="G59" s="81">
        <v>1134.018</v>
      </c>
      <c r="H59" s="81"/>
      <c r="I59" s="81">
        <f>G59</f>
        <v>1134.018</v>
      </c>
      <c r="J59" s="81">
        <f>I59-F59</f>
        <v>-831.93000000000006</v>
      </c>
      <c r="K59" s="83"/>
      <c r="L59" s="83"/>
      <c r="M59" s="81">
        <f>J59</f>
        <v>-831.93000000000006</v>
      </c>
      <c r="N59" s="85"/>
      <c r="O59" s="85"/>
      <c r="P59" s="85"/>
      <c r="Q59" s="85"/>
      <c r="R59" s="85"/>
      <c r="S59" s="85"/>
    </row>
    <row r="60" spans="1:19" ht="12.75" customHeight="1">
      <c r="A60" s="181"/>
      <c r="B60" s="182"/>
      <c r="C60" s="79" t="s">
        <v>167</v>
      </c>
      <c r="D60" s="81">
        <v>125.455</v>
      </c>
      <c r="E60" s="81"/>
      <c r="F60" s="81">
        <f t="shared" ref="F60:F63" si="4">SUM(D60)</f>
        <v>125.455</v>
      </c>
      <c r="G60" s="81">
        <v>90.579800000000006</v>
      </c>
      <c r="H60" s="81"/>
      <c r="I60" s="81">
        <f t="shared" ref="I60:I63" si="5">G60</f>
        <v>90.579800000000006</v>
      </c>
      <c r="J60" s="81">
        <f t="shared" ref="J60:J63" si="6">I60-F60</f>
        <v>-34.875199999999992</v>
      </c>
      <c r="K60" s="83"/>
      <c r="L60" s="83"/>
      <c r="M60" s="81">
        <f t="shared" ref="M60:M63" si="7">J60</f>
        <v>-34.875199999999992</v>
      </c>
      <c r="N60" s="85"/>
      <c r="O60" s="85"/>
      <c r="P60" s="85"/>
      <c r="Q60" s="85"/>
      <c r="R60" s="85"/>
      <c r="S60" s="85"/>
    </row>
    <row r="61" spans="1:19" ht="12.75" customHeight="1">
      <c r="A61" s="181"/>
      <c r="B61" s="182"/>
      <c r="C61" s="79" t="s">
        <v>168</v>
      </c>
      <c r="D61" s="81">
        <v>778.83100000000002</v>
      </c>
      <c r="E61" s="81"/>
      <c r="F61" s="81">
        <f t="shared" si="4"/>
        <v>778.83100000000002</v>
      </c>
      <c r="G61" s="81">
        <v>503.41300000000001</v>
      </c>
      <c r="H61" s="81"/>
      <c r="I61" s="81">
        <f t="shared" si="5"/>
        <v>503.41300000000001</v>
      </c>
      <c r="J61" s="81">
        <f t="shared" si="6"/>
        <v>-275.41800000000001</v>
      </c>
      <c r="K61" s="83"/>
      <c r="L61" s="83"/>
      <c r="M61" s="81">
        <f t="shared" si="7"/>
        <v>-275.41800000000001</v>
      </c>
      <c r="N61" s="85"/>
      <c r="O61" s="85"/>
      <c r="P61" s="85"/>
      <c r="Q61" s="85"/>
      <c r="R61" s="85"/>
      <c r="S61" s="85"/>
    </row>
    <row r="62" spans="1:19" ht="12.75" customHeight="1">
      <c r="A62" s="181"/>
      <c r="B62" s="182"/>
      <c r="C62" s="79" t="s">
        <v>169</v>
      </c>
      <c r="D62" s="81">
        <v>1039.662</v>
      </c>
      <c r="E62" s="81"/>
      <c r="F62" s="81">
        <f t="shared" si="4"/>
        <v>1039.662</v>
      </c>
      <c r="G62" s="81">
        <v>523.89400000000001</v>
      </c>
      <c r="H62" s="81"/>
      <c r="I62" s="81">
        <f t="shared" si="5"/>
        <v>523.89400000000001</v>
      </c>
      <c r="J62" s="81">
        <f t="shared" si="6"/>
        <v>-515.76800000000003</v>
      </c>
      <c r="K62" s="83"/>
      <c r="L62" s="83"/>
      <c r="M62" s="81">
        <f t="shared" si="7"/>
        <v>-515.76800000000003</v>
      </c>
      <c r="N62" s="85"/>
      <c r="O62" s="85"/>
      <c r="P62" s="85"/>
      <c r="Q62" s="85"/>
      <c r="R62" s="85"/>
      <c r="S62" s="85"/>
    </row>
    <row r="63" spans="1:19" ht="12.75" customHeight="1">
      <c r="A63" s="181"/>
      <c r="B63" s="182"/>
      <c r="C63" s="79" t="s">
        <v>170</v>
      </c>
      <c r="D63" s="81">
        <v>22</v>
      </c>
      <c r="E63" s="81"/>
      <c r="F63" s="81">
        <f t="shared" si="4"/>
        <v>22</v>
      </c>
      <c r="G63" s="81">
        <v>16.132000000000001</v>
      </c>
      <c r="H63" s="81"/>
      <c r="I63" s="81">
        <f t="shared" si="5"/>
        <v>16.132000000000001</v>
      </c>
      <c r="J63" s="81">
        <f t="shared" si="6"/>
        <v>-5.8679999999999986</v>
      </c>
      <c r="K63" s="83"/>
      <c r="L63" s="83"/>
      <c r="M63" s="81">
        <f t="shared" si="7"/>
        <v>-5.8679999999999986</v>
      </c>
      <c r="N63" s="85"/>
      <c r="O63" s="85"/>
      <c r="P63" s="85"/>
      <c r="Q63" s="85"/>
      <c r="R63" s="85"/>
      <c r="S63" s="85"/>
    </row>
    <row r="64" spans="1:19" ht="64.5" customHeight="1">
      <c r="A64" s="191" t="s">
        <v>202</v>
      </c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3"/>
      <c r="N64" s="85"/>
      <c r="O64" s="85"/>
      <c r="P64" s="85"/>
      <c r="Q64" s="85"/>
      <c r="R64" s="85"/>
      <c r="S64" s="85"/>
    </row>
    <row r="65" spans="1:19" ht="12.75" customHeight="1">
      <c r="A65" s="189" t="s">
        <v>72</v>
      </c>
      <c r="B65" s="190"/>
      <c r="C65" s="78" t="s">
        <v>73</v>
      </c>
      <c r="D65" s="82"/>
      <c r="E65" s="82"/>
      <c r="F65" s="82"/>
      <c r="G65" s="82"/>
      <c r="H65" s="82"/>
      <c r="I65" s="82"/>
      <c r="J65" s="82"/>
      <c r="K65" s="84"/>
      <c r="L65" s="84"/>
      <c r="M65" s="82"/>
      <c r="N65" s="86"/>
      <c r="O65" s="86"/>
      <c r="P65" s="86"/>
      <c r="Q65" s="86"/>
      <c r="R65" s="86"/>
      <c r="S65" s="86"/>
    </row>
    <row r="66" spans="1:19" ht="30" customHeight="1">
      <c r="A66" s="200"/>
      <c r="B66" s="201"/>
      <c r="C66" s="79" t="s">
        <v>171</v>
      </c>
      <c r="D66" s="81"/>
      <c r="E66" s="81"/>
      <c r="F66" s="81"/>
      <c r="G66" s="81"/>
      <c r="H66" s="81"/>
      <c r="I66" s="81"/>
      <c r="J66" s="81"/>
      <c r="K66" s="83"/>
      <c r="L66" s="83"/>
      <c r="M66" s="81"/>
      <c r="N66" s="85"/>
      <c r="O66" s="85"/>
      <c r="P66" s="85"/>
      <c r="Q66" s="85"/>
      <c r="R66" s="85"/>
      <c r="S66" s="85"/>
    </row>
    <row r="67" spans="1:19" ht="12.75" customHeight="1">
      <c r="A67" s="200"/>
      <c r="B67" s="201"/>
      <c r="C67" s="79" t="s">
        <v>172</v>
      </c>
      <c r="D67" s="81">
        <v>3.33</v>
      </c>
      <c r="E67" s="81"/>
      <c r="F67" s="81">
        <f>D67</f>
        <v>3.33</v>
      </c>
      <c r="G67" s="81">
        <v>2.323</v>
      </c>
      <c r="H67" s="81"/>
      <c r="I67" s="81">
        <f>G67</f>
        <v>2.323</v>
      </c>
      <c r="J67" s="81">
        <f>I67-F67</f>
        <v>-1.0070000000000001</v>
      </c>
      <c r="K67" s="83"/>
      <c r="L67" s="83"/>
      <c r="M67" s="81">
        <f>J67</f>
        <v>-1.0070000000000001</v>
      </c>
      <c r="N67" s="85"/>
      <c r="O67" s="85"/>
      <c r="P67" s="85"/>
      <c r="Q67" s="85"/>
      <c r="R67" s="85"/>
      <c r="S67" s="85"/>
    </row>
    <row r="68" spans="1:19" ht="12.75" customHeight="1">
      <c r="A68" s="200"/>
      <c r="B68" s="201"/>
      <c r="C68" s="79" t="s">
        <v>173</v>
      </c>
      <c r="D68" s="81">
        <v>212.035</v>
      </c>
      <c r="E68" s="81"/>
      <c r="F68" s="81">
        <f t="shared" ref="F68:F70" si="8">D68</f>
        <v>212.035</v>
      </c>
      <c r="G68" s="81">
        <v>139.66300000000001</v>
      </c>
      <c r="H68" s="81"/>
      <c r="I68" s="81">
        <f t="shared" ref="I68:I70" si="9">G68</f>
        <v>139.66300000000001</v>
      </c>
      <c r="J68" s="81">
        <f t="shared" ref="J68:J70" si="10">I68-F68</f>
        <v>-72.371999999999986</v>
      </c>
      <c r="K68" s="83"/>
      <c r="L68" s="83"/>
      <c r="M68" s="81">
        <f t="shared" ref="M68:M70" si="11">J68</f>
        <v>-72.371999999999986</v>
      </c>
      <c r="N68" s="85"/>
      <c r="O68" s="85"/>
      <c r="P68" s="85"/>
      <c r="Q68" s="85"/>
      <c r="R68" s="85"/>
      <c r="S68" s="85"/>
    </row>
    <row r="69" spans="1:19" ht="12.75" customHeight="1">
      <c r="A69" s="200"/>
      <c r="B69" s="201"/>
      <c r="C69" s="79" t="s">
        <v>174</v>
      </c>
      <c r="D69" s="81">
        <v>120.44</v>
      </c>
      <c r="E69" s="81"/>
      <c r="F69" s="81">
        <f t="shared" si="8"/>
        <v>120.44</v>
      </c>
      <c r="G69" s="81">
        <v>57.283999999999999</v>
      </c>
      <c r="H69" s="81"/>
      <c r="I69" s="81">
        <f t="shared" si="9"/>
        <v>57.283999999999999</v>
      </c>
      <c r="J69" s="81">
        <f t="shared" si="10"/>
        <v>-63.155999999999999</v>
      </c>
      <c r="K69" s="83"/>
      <c r="L69" s="83"/>
      <c r="M69" s="81">
        <f t="shared" si="11"/>
        <v>-63.155999999999999</v>
      </c>
      <c r="N69" s="85"/>
      <c r="O69" s="85"/>
      <c r="P69" s="85"/>
      <c r="Q69" s="85"/>
      <c r="R69" s="85"/>
      <c r="S69" s="85"/>
    </row>
    <row r="70" spans="1:19" ht="12.75" customHeight="1">
      <c r="A70" s="200"/>
      <c r="B70" s="201"/>
      <c r="C70" s="79" t="s">
        <v>170</v>
      </c>
      <c r="D70" s="81">
        <v>0</v>
      </c>
      <c r="E70" s="81"/>
      <c r="F70" s="81">
        <f t="shared" si="8"/>
        <v>0</v>
      </c>
      <c r="G70" s="81">
        <v>0</v>
      </c>
      <c r="H70" s="81"/>
      <c r="I70" s="81">
        <f t="shared" si="9"/>
        <v>0</v>
      </c>
      <c r="J70" s="81">
        <f t="shared" si="10"/>
        <v>0</v>
      </c>
      <c r="K70" s="83"/>
      <c r="L70" s="83"/>
      <c r="M70" s="81">
        <f t="shared" si="11"/>
        <v>0</v>
      </c>
      <c r="N70" s="85"/>
      <c r="O70" s="85"/>
      <c r="P70" s="85"/>
      <c r="Q70" s="85"/>
      <c r="R70" s="85"/>
      <c r="S70" s="85"/>
    </row>
    <row r="71" spans="1:19" ht="17.25" customHeight="1">
      <c r="A71" s="200" t="s">
        <v>76</v>
      </c>
      <c r="B71" s="201"/>
      <c r="C71" s="78" t="s">
        <v>77</v>
      </c>
      <c r="D71" s="82"/>
      <c r="E71" s="82"/>
      <c r="F71" s="82"/>
      <c r="G71" s="82"/>
      <c r="H71" s="82"/>
      <c r="I71" s="82"/>
      <c r="J71" s="82"/>
      <c r="K71" s="84"/>
      <c r="L71" s="84"/>
      <c r="M71" s="82"/>
      <c r="N71" s="86"/>
      <c r="O71" s="86"/>
      <c r="P71" s="86"/>
      <c r="Q71" s="86"/>
      <c r="R71" s="86"/>
      <c r="S71" s="86"/>
    </row>
    <row r="72" spans="1:19" ht="28.5" customHeight="1">
      <c r="A72" s="200"/>
      <c r="B72" s="201"/>
      <c r="C72" s="79" t="s">
        <v>175</v>
      </c>
      <c r="D72" s="81">
        <v>0</v>
      </c>
      <c r="E72" s="81"/>
      <c r="F72" s="81">
        <v>0</v>
      </c>
      <c r="G72" s="102">
        <v>0</v>
      </c>
      <c r="H72" s="102"/>
      <c r="I72" s="102">
        <v>0</v>
      </c>
      <c r="J72" s="101">
        <v>0</v>
      </c>
      <c r="K72" s="104"/>
      <c r="L72" s="104"/>
      <c r="M72" s="101">
        <v>0</v>
      </c>
      <c r="N72" s="85"/>
      <c r="O72" s="85"/>
      <c r="P72" s="85"/>
      <c r="Q72" s="85"/>
      <c r="R72" s="85"/>
      <c r="S72" s="85"/>
    </row>
    <row r="73" spans="1:19" ht="12.75" customHeight="1">
      <c r="A73" s="200"/>
      <c r="B73" s="201"/>
      <c r="C73" s="79" t="s">
        <v>167</v>
      </c>
      <c r="D73" s="103">
        <v>4.4999999999999999E-4</v>
      </c>
      <c r="E73" s="103"/>
      <c r="F73" s="103">
        <f>D73</f>
        <v>4.4999999999999999E-4</v>
      </c>
      <c r="G73" s="102">
        <v>3.1100000000000002E-4</v>
      </c>
      <c r="H73" s="102"/>
      <c r="I73" s="102">
        <f>G73</f>
        <v>3.1100000000000002E-4</v>
      </c>
      <c r="J73" s="101">
        <f>I73-F73</f>
        <v>-1.3899999999999996E-4</v>
      </c>
      <c r="K73" s="104"/>
      <c r="L73" s="104"/>
      <c r="M73" s="101">
        <f>J73</f>
        <v>-1.3899999999999996E-4</v>
      </c>
      <c r="N73" s="85"/>
      <c r="O73" s="85"/>
      <c r="P73" s="85"/>
      <c r="Q73" s="85"/>
      <c r="R73" s="85"/>
      <c r="S73" s="85"/>
    </row>
    <row r="74" spans="1:19" ht="12.75" customHeight="1">
      <c r="A74" s="200"/>
      <c r="B74" s="201"/>
      <c r="C74" s="79" t="s">
        <v>176</v>
      </c>
      <c r="D74" s="103">
        <v>2.8899999999999999E-2</v>
      </c>
      <c r="E74" s="103"/>
      <c r="F74" s="103">
        <f t="shared" ref="F74:F76" si="12">D74</f>
        <v>2.8899999999999999E-2</v>
      </c>
      <c r="G74" s="102">
        <v>1.8702E-2</v>
      </c>
      <c r="H74" s="102"/>
      <c r="I74" s="102">
        <f t="shared" ref="I74:I76" si="13">G74</f>
        <v>1.8702E-2</v>
      </c>
      <c r="J74" s="101">
        <f t="shared" ref="J74:J76" si="14">I74-F74</f>
        <v>-1.0197999999999999E-2</v>
      </c>
      <c r="K74" s="104"/>
      <c r="L74" s="104"/>
      <c r="M74" s="101">
        <f t="shared" ref="M74:M76" si="15">J74</f>
        <v>-1.0197999999999999E-2</v>
      </c>
      <c r="N74" s="85"/>
      <c r="O74" s="85"/>
      <c r="P74" s="85"/>
      <c r="Q74" s="85"/>
      <c r="R74" s="85"/>
      <c r="S74" s="85"/>
    </row>
    <row r="75" spans="1:19" ht="12.75" customHeight="1">
      <c r="A75" s="200"/>
      <c r="B75" s="201"/>
      <c r="C75" s="79" t="s">
        <v>177</v>
      </c>
      <c r="D75" s="103">
        <v>1.6400000000000001E-2</v>
      </c>
      <c r="E75" s="103"/>
      <c r="F75" s="103">
        <f t="shared" si="12"/>
        <v>1.6400000000000001E-2</v>
      </c>
      <c r="G75" s="102">
        <v>7.6709999999999999E-3</v>
      </c>
      <c r="H75" s="102"/>
      <c r="I75" s="102">
        <f t="shared" si="13"/>
        <v>7.6709999999999999E-3</v>
      </c>
      <c r="J75" s="101">
        <f t="shared" si="14"/>
        <v>-8.7290000000000006E-3</v>
      </c>
      <c r="K75" s="104"/>
      <c r="L75" s="104"/>
      <c r="M75" s="101">
        <f t="shared" si="15"/>
        <v>-8.7290000000000006E-3</v>
      </c>
      <c r="N75" s="85"/>
      <c r="O75" s="85"/>
      <c r="P75" s="85"/>
      <c r="Q75" s="85"/>
      <c r="R75" s="85"/>
      <c r="S75" s="85"/>
    </row>
    <row r="76" spans="1:19" ht="12.75" customHeight="1">
      <c r="A76" s="200"/>
      <c r="B76" s="201"/>
      <c r="C76" s="79" t="s">
        <v>170</v>
      </c>
      <c r="D76" s="103">
        <v>0</v>
      </c>
      <c r="E76" s="103"/>
      <c r="F76" s="103">
        <f t="shared" si="12"/>
        <v>0</v>
      </c>
      <c r="G76" s="102">
        <v>0</v>
      </c>
      <c r="H76" s="102"/>
      <c r="I76" s="102">
        <f t="shared" si="13"/>
        <v>0</v>
      </c>
      <c r="J76" s="101">
        <f t="shared" si="14"/>
        <v>0</v>
      </c>
      <c r="K76" s="104"/>
      <c r="L76" s="104"/>
      <c r="M76" s="101">
        <f t="shared" si="15"/>
        <v>0</v>
      </c>
      <c r="N76" s="85"/>
      <c r="O76" s="85"/>
      <c r="P76" s="85"/>
      <c r="Q76" s="85"/>
      <c r="R76" s="85"/>
      <c r="S76" s="85"/>
    </row>
    <row r="77" spans="1:19" ht="12.75" customHeight="1">
      <c r="A77" s="200" t="s">
        <v>80</v>
      </c>
      <c r="B77" s="201"/>
      <c r="C77" s="78" t="s">
        <v>81</v>
      </c>
      <c r="D77" s="82"/>
      <c r="E77" s="82"/>
      <c r="F77" s="82"/>
      <c r="G77" s="82"/>
      <c r="H77" s="82"/>
      <c r="I77" s="82"/>
      <c r="J77" s="82"/>
      <c r="K77" s="84"/>
      <c r="L77" s="84"/>
      <c r="M77" s="82"/>
      <c r="N77" s="86"/>
      <c r="O77" s="86"/>
      <c r="P77" s="86"/>
      <c r="Q77" s="86"/>
      <c r="R77" s="86"/>
      <c r="S77" s="86"/>
    </row>
    <row r="78" spans="1:19" ht="27.75" customHeight="1">
      <c r="A78" s="197"/>
      <c r="B78" s="198"/>
      <c r="C78" s="79" t="s">
        <v>178</v>
      </c>
      <c r="D78" s="81">
        <v>0</v>
      </c>
      <c r="E78" s="81"/>
      <c r="F78" s="81">
        <v>0</v>
      </c>
      <c r="G78" s="81">
        <v>0</v>
      </c>
      <c r="H78" s="81"/>
      <c r="I78" s="81">
        <v>0</v>
      </c>
      <c r="J78" s="81">
        <v>0</v>
      </c>
      <c r="K78" s="83"/>
      <c r="L78" s="83"/>
      <c r="M78" s="81">
        <v>0</v>
      </c>
      <c r="N78" s="85"/>
      <c r="O78" s="85"/>
      <c r="P78" s="85"/>
      <c r="Q78" s="85"/>
      <c r="R78" s="85"/>
      <c r="S78" s="85"/>
    </row>
    <row r="79" spans="1:19" ht="12.75" customHeight="1">
      <c r="A79" s="197"/>
      <c r="B79" s="198"/>
      <c r="C79" s="79" t="s">
        <v>167</v>
      </c>
      <c r="D79" s="81">
        <v>1</v>
      </c>
      <c r="E79" s="81"/>
      <c r="F79" s="81">
        <f>D79</f>
        <v>1</v>
      </c>
      <c r="G79" s="81">
        <v>30.2</v>
      </c>
      <c r="H79" s="81"/>
      <c r="I79" s="81">
        <f>G79</f>
        <v>30.2</v>
      </c>
      <c r="J79" s="81">
        <f>I79-F79</f>
        <v>29.2</v>
      </c>
      <c r="K79" s="83"/>
      <c r="L79" s="83"/>
      <c r="M79" s="81">
        <f>J79</f>
        <v>29.2</v>
      </c>
      <c r="N79" s="85"/>
      <c r="O79" s="85"/>
      <c r="P79" s="85"/>
      <c r="Q79" s="85"/>
      <c r="R79" s="85"/>
      <c r="S79" s="85"/>
    </row>
    <row r="80" spans="1:19" ht="12.75" customHeight="1">
      <c r="A80" s="197"/>
      <c r="B80" s="198"/>
      <c r="C80" s="79" t="s">
        <v>176</v>
      </c>
      <c r="D80" s="81">
        <v>1</v>
      </c>
      <c r="E80" s="81"/>
      <c r="F80" s="81">
        <f t="shared" ref="F80:F82" si="16">D80</f>
        <v>1</v>
      </c>
      <c r="G80" s="81">
        <v>34.1</v>
      </c>
      <c r="H80" s="81"/>
      <c r="I80" s="81">
        <f t="shared" ref="I80:I82" si="17">G80</f>
        <v>34.1</v>
      </c>
      <c r="J80" s="81">
        <f t="shared" ref="J80:J82" si="18">I80-F80</f>
        <v>33.1</v>
      </c>
      <c r="K80" s="83"/>
      <c r="L80" s="83"/>
      <c r="M80" s="81">
        <f t="shared" ref="M80:M82" si="19">J80</f>
        <v>33.1</v>
      </c>
      <c r="N80" s="85"/>
      <c r="O80" s="85"/>
      <c r="P80" s="85"/>
      <c r="Q80" s="85"/>
      <c r="R80" s="85"/>
      <c r="S80" s="85"/>
    </row>
    <row r="81" spans="1:19" ht="12.75" customHeight="1">
      <c r="A81" s="197"/>
      <c r="B81" s="198"/>
      <c r="C81" s="79" t="s">
        <v>177</v>
      </c>
      <c r="D81" s="81">
        <v>1</v>
      </c>
      <c r="E81" s="81"/>
      <c r="F81" s="81">
        <f t="shared" si="16"/>
        <v>1</v>
      </c>
      <c r="G81" s="81">
        <v>52.4</v>
      </c>
      <c r="H81" s="81"/>
      <c r="I81" s="81">
        <f t="shared" si="17"/>
        <v>52.4</v>
      </c>
      <c r="J81" s="81">
        <f t="shared" si="18"/>
        <v>51.4</v>
      </c>
      <c r="K81" s="83"/>
      <c r="L81" s="83"/>
      <c r="M81" s="81">
        <f t="shared" si="19"/>
        <v>51.4</v>
      </c>
      <c r="N81" s="85"/>
      <c r="O81" s="85"/>
      <c r="P81" s="85"/>
      <c r="Q81" s="85"/>
      <c r="R81" s="85"/>
      <c r="S81" s="85"/>
    </row>
    <row r="82" spans="1:19" ht="12.75" customHeight="1">
      <c r="A82" s="199"/>
      <c r="B82" s="182"/>
      <c r="C82" s="79" t="s">
        <v>170</v>
      </c>
      <c r="D82" s="81">
        <v>0</v>
      </c>
      <c r="E82" s="81"/>
      <c r="F82" s="81">
        <f t="shared" si="16"/>
        <v>0</v>
      </c>
      <c r="G82" s="81">
        <v>0</v>
      </c>
      <c r="H82" s="81"/>
      <c r="I82" s="81">
        <f t="shared" si="17"/>
        <v>0</v>
      </c>
      <c r="J82" s="81">
        <f t="shared" si="18"/>
        <v>0</v>
      </c>
      <c r="K82" s="83"/>
      <c r="L82" s="83"/>
      <c r="M82" s="81">
        <f t="shared" si="19"/>
        <v>0</v>
      </c>
      <c r="N82" s="85"/>
      <c r="O82" s="85"/>
      <c r="P82" s="85"/>
      <c r="Q82" s="85"/>
      <c r="R82" s="85"/>
      <c r="S82" s="85"/>
    </row>
    <row r="83" spans="1:19">
      <c r="A83" s="196"/>
      <c r="B83" s="196"/>
      <c r="C83" s="8"/>
      <c r="N83" s="8"/>
      <c r="O83" s="8"/>
      <c r="P83" s="8"/>
      <c r="Q83" s="8"/>
      <c r="R83" s="8"/>
    </row>
    <row r="84" spans="1:19">
      <c r="A84" s="196"/>
      <c r="B84" s="196"/>
      <c r="N84" s="8"/>
      <c r="O84" s="8"/>
      <c r="P84" s="8"/>
      <c r="Q84" s="8"/>
      <c r="R84" s="8"/>
    </row>
    <row r="85" spans="1:19">
      <c r="C85" s="31"/>
    </row>
    <row r="86" spans="1:19" ht="18.75">
      <c r="C86" s="183" t="s">
        <v>46</v>
      </c>
      <c r="D86" s="183"/>
      <c r="E86" s="183"/>
      <c r="F86" s="183"/>
      <c r="G86" s="183"/>
      <c r="H86" s="183"/>
      <c r="I86" s="183"/>
      <c r="J86" s="183"/>
      <c r="K86" s="183"/>
      <c r="L86" s="183"/>
    </row>
  </sheetData>
  <mergeCells count="126">
    <mergeCell ref="A83:B83"/>
    <mergeCell ref="A84:B84"/>
    <mergeCell ref="A81:B81"/>
    <mergeCell ref="A82:B82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57:M57"/>
    <mergeCell ref="A58:B58"/>
    <mergeCell ref="A65:B65"/>
    <mergeCell ref="A59:B59"/>
    <mergeCell ref="A60:B60"/>
    <mergeCell ref="A61:B61"/>
    <mergeCell ref="A62:B62"/>
    <mergeCell ref="A63:B63"/>
    <mergeCell ref="A64:M64"/>
    <mergeCell ref="K58:L58"/>
    <mergeCell ref="K39:L39"/>
    <mergeCell ref="K40:L40"/>
    <mergeCell ref="K46:L46"/>
    <mergeCell ref="K47:L47"/>
    <mergeCell ref="K48:L48"/>
    <mergeCell ref="K51:L51"/>
    <mergeCell ref="K52:L52"/>
    <mergeCell ref="K53:L53"/>
    <mergeCell ref="K55:L55"/>
    <mergeCell ref="C86:L86"/>
    <mergeCell ref="A36:B36"/>
    <mergeCell ref="K35:L35"/>
    <mergeCell ref="K36:L36"/>
    <mergeCell ref="A37:M37"/>
    <mergeCell ref="K56:L56"/>
    <mergeCell ref="A40:B40"/>
    <mergeCell ref="A46:B46"/>
    <mergeCell ref="A47:B47"/>
    <mergeCell ref="A48:B48"/>
    <mergeCell ref="A49:B49"/>
    <mergeCell ref="A51:B51"/>
    <mergeCell ref="A52:B52"/>
    <mergeCell ref="A53:B53"/>
    <mergeCell ref="A55:B55"/>
    <mergeCell ref="A56:B56"/>
    <mergeCell ref="A45:B45"/>
    <mergeCell ref="A41:B41"/>
    <mergeCell ref="A43:B43"/>
    <mergeCell ref="K41:L41"/>
    <mergeCell ref="K43:L43"/>
    <mergeCell ref="A44:M44"/>
    <mergeCell ref="A38:M38"/>
    <mergeCell ref="A39:B39"/>
    <mergeCell ref="A15:M15"/>
    <mergeCell ref="A16:B16"/>
    <mergeCell ref="A34:B34"/>
    <mergeCell ref="A33:M33"/>
    <mergeCell ref="A35:B35"/>
    <mergeCell ref="K31:L31"/>
    <mergeCell ref="A27:M27"/>
    <mergeCell ref="A29:M29"/>
    <mergeCell ref="A32:M32"/>
    <mergeCell ref="K25:L25"/>
    <mergeCell ref="K30:L30"/>
    <mergeCell ref="A25:B25"/>
    <mergeCell ref="A28:B28"/>
    <mergeCell ref="A30:B30"/>
    <mergeCell ref="A31:B31"/>
    <mergeCell ref="K34:L34"/>
    <mergeCell ref="K4:L4"/>
    <mergeCell ref="A6:B6"/>
    <mergeCell ref="K16:L16"/>
    <mergeCell ref="A42:B42"/>
    <mergeCell ref="K42:L42"/>
    <mergeCell ref="A50:B50"/>
    <mergeCell ref="K49:L49"/>
    <mergeCell ref="A54:B54"/>
    <mergeCell ref="C54:M54"/>
    <mergeCell ref="A26:B26"/>
    <mergeCell ref="K26:L26"/>
    <mergeCell ref="K24:L24"/>
    <mergeCell ref="A24:B24"/>
    <mergeCell ref="A17:M17"/>
    <mergeCell ref="A20:B20"/>
    <mergeCell ref="A11:M11"/>
    <mergeCell ref="A10:B10"/>
    <mergeCell ref="A21:M21"/>
    <mergeCell ref="K22:L22"/>
    <mergeCell ref="A23:M23"/>
    <mergeCell ref="A22:B22"/>
    <mergeCell ref="A13:M13"/>
    <mergeCell ref="A14:B14"/>
    <mergeCell ref="K14:L14"/>
    <mergeCell ref="L2:M2"/>
    <mergeCell ref="K18:L18"/>
    <mergeCell ref="A19:M19"/>
    <mergeCell ref="K20:L20"/>
    <mergeCell ref="A1:A2"/>
    <mergeCell ref="B2:F2"/>
    <mergeCell ref="B1:L1"/>
    <mergeCell ref="G2:K2"/>
    <mergeCell ref="A3:B4"/>
    <mergeCell ref="C3:C4"/>
    <mergeCell ref="D3:F3"/>
    <mergeCell ref="G3:I3"/>
    <mergeCell ref="A5:M5"/>
    <mergeCell ref="K6:L6"/>
    <mergeCell ref="K10:L10"/>
    <mergeCell ref="K12:L12"/>
    <mergeCell ref="A18:B18"/>
    <mergeCell ref="A12:B12"/>
    <mergeCell ref="A7:B7"/>
    <mergeCell ref="K7:L7"/>
    <mergeCell ref="A9:M9"/>
    <mergeCell ref="A8:B8"/>
    <mergeCell ref="K8:L8"/>
    <mergeCell ref="J3:M3"/>
  </mergeCells>
  <pageMargins left="0.7" right="0.7" top="0.39583333333333331" bottom="0.5312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0"/>
  <sheetViews>
    <sheetView topLeftCell="A50" workbookViewId="0">
      <selection activeCell="K41" sqref="K41"/>
    </sheetView>
  </sheetViews>
  <sheetFormatPr defaultRowHeight="12.75"/>
  <cols>
    <col min="2" max="2" width="37.7109375" customWidth="1"/>
    <col min="6" max="6" width="10.85546875" customWidth="1"/>
    <col min="7" max="7" width="11.28515625" customWidth="1"/>
    <col min="9" max="9" width="10" bestFit="1" customWidth="1"/>
    <col min="10" max="10" width="10.5703125" customWidth="1"/>
    <col min="11" max="11" width="13" customWidth="1"/>
  </cols>
  <sheetData>
    <row r="1" spans="1:12" ht="15.75">
      <c r="A1" s="209" t="s">
        <v>84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12" ht="12.75" customHeight="1">
      <c r="A2" s="210" t="s">
        <v>7</v>
      </c>
      <c r="B2" s="210" t="s">
        <v>8</v>
      </c>
      <c r="C2" s="205" t="s">
        <v>85</v>
      </c>
      <c r="D2" s="206"/>
      <c r="E2" s="213"/>
      <c r="F2" s="205" t="s">
        <v>86</v>
      </c>
      <c r="G2" s="206"/>
      <c r="H2" s="213"/>
      <c r="I2" s="205" t="s">
        <v>87</v>
      </c>
      <c r="J2" s="206"/>
      <c r="K2" s="213"/>
    </row>
    <row r="3" spans="1:12" ht="12.75" customHeight="1">
      <c r="A3" s="211"/>
      <c r="B3" s="211"/>
      <c r="C3" s="214"/>
      <c r="D3" s="215"/>
      <c r="E3" s="216"/>
      <c r="F3" s="214"/>
      <c r="G3" s="215"/>
      <c r="H3" s="216"/>
      <c r="I3" s="214" t="s">
        <v>88</v>
      </c>
      <c r="J3" s="215"/>
      <c r="K3" s="216"/>
    </row>
    <row r="4" spans="1:12" ht="25.5">
      <c r="A4" s="212"/>
      <c r="B4" s="212"/>
      <c r="C4" s="32" t="s">
        <v>12</v>
      </c>
      <c r="D4" s="32" t="s">
        <v>13</v>
      </c>
      <c r="E4" s="32" t="s">
        <v>14</v>
      </c>
      <c r="F4" s="32" t="s">
        <v>12</v>
      </c>
      <c r="G4" s="32" t="s">
        <v>13</v>
      </c>
      <c r="H4" s="32" t="s">
        <v>14</v>
      </c>
      <c r="I4" s="32" t="s">
        <v>12</v>
      </c>
      <c r="J4" s="32" t="s">
        <v>13</v>
      </c>
      <c r="K4" s="32" t="s">
        <v>14</v>
      </c>
    </row>
    <row r="5" spans="1:12" ht="19.5" customHeight="1">
      <c r="A5" s="32" t="s">
        <v>17</v>
      </c>
      <c r="B5" s="33" t="s">
        <v>16</v>
      </c>
      <c r="C5" s="125">
        <v>18129.580000000002</v>
      </c>
      <c r="D5" s="125">
        <v>1298.3900000000001</v>
      </c>
      <c r="E5" s="125">
        <v>19427.97</v>
      </c>
      <c r="F5" s="126">
        <v>19946.977999999999</v>
      </c>
      <c r="G5" s="126">
        <v>1406.425</v>
      </c>
      <c r="H5" s="127">
        <f>F5+G5</f>
        <v>21353.402999999998</v>
      </c>
      <c r="I5" s="128">
        <f>F5/C5-100%</f>
        <v>0.10024490363262673</v>
      </c>
      <c r="J5" s="128">
        <f>G5/D5-100%</f>
        <v>8.3206894692657629E-2</v>
      </c>
      <c r="K5" s="128">
        <f>H5/E5-100%</f>
        <v>9.910623703866106E-2</v>
      </c>
    </row>
    <row r="6" spans="1:12" ht="42" customHeight="1">
      <c r="A6" s="202" t="s">
        <v>188</v>
      </c>
      <c r="B6" s="203"/>
      <c r="C6" s="203"/>
      <c r="D6" s="203"/>
      <c r="E6" s="203"/>
      <c r="F6" s="203"/>
      <c r="G6" s="203"/>
      <c r="H6" s="203"/>
      <c r="I6" s="203"/>
      <c r="J6" s="203"/>
      <c r="K6" s="204"/>
    </row>
    <row r="7" spans="1:12">
      <c r="A7" s="32" t="s">
        <v>17</v>
      </c>
      <c r="B7" s="33" t="s">
        <v>18</v>
      </c>
      <c r="C7" s="32" t="s">
        <v>17</v>
      </c>
      <c r="D7" s="32" t="s">
        <v>17</v>
      </c>
      <c r="E7" s="32" t="s">
        <v>17</v>
      </c>
      <c r="F7" s="32" t="s">
        <v>17</v>
      </c>
      <c r="G7" s="32" t="s">
        <v>17</v>
      </c>
      <c r="H7" s="32" t="s">
        <v>17</v>
      </c>
      <c r="I7" s="32" t="s">
        <v>17</v>
      </c>
      <c r="J7" s="32" t="s">
        <v>17</v>
      </c>
      <c r="K7" s="32" t="s">
        <v>17</v>
      </c>
    </row>
    <row r="8" spans="1:12" ht="14.25" customHeight="1">
      <c r="A8" s="129" t="s">
        <v>129</v>
      </c>
      <c r="B8" s="61" t="s">
        <v>45</v>
      </c>
      <c r="C8" s="47"/>
      <c r="D8" s="47"/>
      <c r="E8" s="47"/>
      <c r="F8" s="47"/>
      <c r="G8" s="47"/>
      <c r="H8" s="47"/>
      <c r="I8" s="47"/>
      <c r="J8" s="47"/>
      <c r="K8" s="47"/>
    </row>
    <row r="9" spans="1:12" ht="17.25" customHeight="1">
      <c r="A9" s="115"/>
      <c r="B9" s="25" t="s">
        <v>68</v>
      </c>
      <c r="C9" s="115">
        <v>13</v>
      </c>
      <c r="D9" s="115" t="s">
        <v>17</v>
      </c>
      <c r="E9" s="115">
        <v>13</v>
      </c>
      <c r="F9" s="115">
        <v>13</v>
      </c>
      <c r="G9" s="115">
        <v>0</v>
      </c>
      <c r="H9" s="115">
        <v>13</v>
      </c>
      <c r="I9" s="105">
        <f>F9/C9-100%</f>
        <v>0</v>
      </c>
      <c r="J9" s="122"/>
      <c r="K9" s="108">
        <f>H9/E9-100%</f>
        <v>0</v>
      </c>
      <c r="L9" s="117"/>
    </row>
    <row r="10" spans="1:12" ht="33.75" customHeight="1">
      <c r="A10" s="115"/>
      <c r="B10" s="121" t="s">
        <v>196</v>
      </c>
      <c r="C10" s="115">
        <v>35</v>
      </c>
      <c r="D10" s="115" t="s">
        <v>17</v>
      </c>
      <c r="E10" s="115">
        <v>35</v>
      </c>
      <c r="F10" s="115">
        <v>33</v>
      </c>
      <c r="G10" s="115">
        <v>0</v>
      </c>
      <c r="H10" s="115">
        <v>33</v>
      </c>
      <c r="I10" s="105">
        <f t="shared" ref="I10:I25" si="0">F10/C10-100%</f>
        <v>-5.7142857142857162E-2</v>
      </c>
      <c r="J10" s="122"/>
      <c r="K10" s="108">
        <f t="shared" ref="K10:K25" si="1">H10/E10-100%</f>
        <v>-5.7142857142857162E-2</v>
      </c>
      <c r="L10" s="117"/>
    </row>
    <row r="11" spans="1:12" ht="25.5">
      <c r="A11" s="10"/>
      <c r="B11" s="109" t="s">
        <v>64</v>
      </c>
      <c r="C11" s="114">
        <v>54.1</v>
      </c>
      <c r="D11" s="114"/>
      <c r="E11" s="114">
        <f>C11+D11</f>
        <v>54.1</v>
      </c>
      <c r="F11" s="114">
        <v>52.05</v>
      </c>
      <c r="G11" s="114"/>
      <c r="H11" s="114">
        <f>F11+G11</f>
        <v>52.05</v>
      </c>
      <c r="I11" s="105">
        <f t="shared" si="0"/>
        <v>-3.7892791127541625E-2</v>
      </c>
      <c r="J11" s="123"/>
      <c r="K11" s="108">
        <f t="shared" si="1"/>
        <v>-3.7892791127541625E-2</v>
      </c>
      <c r="L11" s="8"/>
    </row>
    <row r="12" spans="1:12" ht="35.25" customHeight="1">
      <c r="A12" s="41" t="s">
        <v>17</v>
      </c>
      <c r="B12" s="25" t="s">
        <v>128</v>
      </c>
      <c r="C12" s="114">
        <v>33.75</v>
      </c>
      <c r="D12" s="114"/>
      <c r="E12" s="114">
        <f t="shared" ref="E12:E25" si="2">C12+D12</f>
        <v>33.75</v>
      </c>
      <c r="F12" s="114">
        <v>32.25</v>
      </c>
      <c r="G12" s="114"/>
      <c r="H12" s="114">
        <f t="shared" ref="H12:H19" si="3">F12+G12</f>
        <v>32.25</v>
      </c>
      <c r="I12" s="105">
        <f t="shared" si="0"/>
        <v>-4.4444444444444398E-2</v>
      </c>
      <c r="J12" s="123"/>
      <c r="K12" s="108">
        <f t="shared" si="1"/>
        <v>-4.4444444444444398E-2</v>
      </c>
    </row>
    <row r="13" spans="1:12" ht="34.5" customHeight="1">
      <c r="A13" s="10"/>
      <c r="B13" s="110" t="s">
        <v>66</v>
      </c>
      <c r="C13" s="114">
        <v>8.25</v>
      </c>
      <c r="D13" s="114"/>
      <c r="E13" s="114">
        <f t="shared" si="2"/>
        <v>8.25</v>
      </c>
      <c r="F13" s="114">
        <v>8.25</v>
      </c>
      <c r="G13" s="114"/>
      <c r="H13" s="114">
        <f t="shared" si="3"/>
        <v>8.25</v>
      </c>
      <c r="I13" s="105">
        <f t="shared" si="0"/>
        <v>0</v>
      </c>
      <c r="J13" s="105"/>
      <c r="K13" s="108">
        <f t="shared" si="1"/>
        <v>0</v>
      </c>
    </row>
    <row r="14" spans="1:12" ht="25.5" hidden="1">
      <c r="A14" s="34"/>
      <c r="B14" s="110" t="s">
        <v>66</v>
      </c>
      <c r="C14" s="114"/>
      <c r="D14" s="114"/>
      <c r="E14" s="114">
        <f t="shared" si="2"/>
        <v>0</v>
      </c>
      <c r="F14" s="114"/>
      <c r="G14" s="114"/>
      <c r="H14" s="114">
        <f t="shared" si="3"/>
        <v>0</v>
      </c>
      <c r="I14" s="105" t="e">
        <f t="shared" si="0"/>
        <v>#DIV/0!</v>
      </c>
      <c r="J14" s="105"/>
      <c r="K14" s="108" t="e">
        <f t="shared" si="1"/>
        <v>#DIV/0!</v>
      </c>
    </row>
    <row r="15" spans="1:12" ht="25.5" customHeight="1">
      <c r="A15" s="32"/>
      <c r="B15" s="110" t="s">
        <v>67</v>
      </c>
      <c r="C15" s="114">
        <v>107.5</v>
      </c>
      <c r="D15" s="114"/>
      <c r="E15" s="114">
        <f t="shared" si="2"/>
        <v>107.5</v>
      </c>
      <c r="F15" s="114">
        <v>107</v>
      </c>
      <c r="G15" s="114"/>
      <c r="H15" s="114">
        <f t="shared" si="3"/>
        <v>107</v>
      </c>
      <c r="I15" s="105">
        <f t="shared" si="0"/>
        <v>-4.6511627906976605E-3</v>
      </c>
      <c r="J15" s="105"/>
      <c r="K15" s="108">
        <f t="shared" si="1"/>
        <v>-4.6511627906976605E-3</v>
      </c>
    </row>
    <row r="16" spans="1:12" ht="25.5">
      <c r="A16" s="32"/>
      <c r="B16" s="111" t="s">
        <v>71</v>
      </c>
      <c r="C16" s="114">
        <v>203.6</v>
      </c>
      <c r="D16" s="114"/>
      <c r="E16" s="114">
        <f t="shared" si="2"/>
        <v>203.6</v>
      </c>
      <c r="F16" s="114">
        <v>199.55</v>
      </c>
      <c r="G16" s="114"/>
      <c r="H16" s="114">
        <f t="shared" si="3"/>
        <v>199.55</v>
      </c>
      <c r="I16" s="105">
        <f t="shared" si="0"/>
        <v>-1.9891944990176769E-2</v>
      </c>
      <c r="J16" s="105"/>
      <c r="K16" s="108">
        <f t="shared" si="1"/>
        <v>-1.9891944990176769E-2</v>
      </c>
    </row>
    <row r="17" spans="1:13" ht="26.25" customHeight="1">
      <c r="A17" s="130" t="s">
        <v>72</v>
      </c>
      <c r="B17" s="131" t="s">
        <v>73</v>
      </c>
      <c r="C17" s="114"/>
      <c r="D17" s="114"/>
      <c r="E17" s="114"/>
      <c r="F17" s="114"/>
      <c r="G17" s="114"/>
      <c r="H17" s="114"/>
      <c r="I17" s="105"/>
      <c r="J17" s="105"/>
      <c r="K17" s="108"/>
    </row>
    <row r="18" spans="1:13" ht="27.75" customHeight="1">
      <c r="A18" s="32"/>
      <c r="B18" s="111" t="s">
        <v>130</v>
      </c>
      <c r="C18" s="114">
        <v>845</v>
      </c>
      <c r="D18" s="114"/>
      <c r="E18" s="114">
        <f t="shared" si="2"/>
        <v>845</v>
      </c>
      <c r="F18" s="114">
        <v>725</v>
      </c>
      <c r="G18" s="114"/>
      <c r="H18" s="114">
        <v>725</v>
      </c>
      <c r="I18" s="105">
        <f t="shared" si="0"/>
        <v>-0.14201183431952658</v>
      </c>
      <c r="J18" s="105"/>
      <c r="K18" s="108">
        <f t="shared" si="1"/>
        <v>-0.14201183431952658</v>
      </c>
    </row>
    <row r="19" spans="1:13" ht="13.5" customHeight="1">
      <c r="A19" s="32"/>
      <c r="B19" s="111" t="s">
        <v>131</v>
      </c>
      <c r="C19" s="114">
        <v>1262</v>
      </c>
      <c r="D19" s="114"/>
      <c r="E19" s="114">
        <f t="shared" si="2"/>
        <v>1262</v>
      </c>
      <c r="F19" s="114">
        <v>1060</v>
      </c>
      <c r="G19" s="114"/>
      <c r="H19" s="114">
        <f t="shared" si="3"/>
        <v>1060</v>
      </c>
      <c r="I19" s="105">
        <f t="shared" si="0"/>
        <v>-0.16006339144215531</v>
      </c>
      <c r="J19" s="105"/>
      <c r="K19" s="108">
        <f t="shared" si="1"/>
        <v>-0.16006339144215531</v>
      </c>
    </row>
    <row r="20" spans="1:13" ht="25.5" customHeight="1">
      <c r="A20" s="130" t="s">
        <v>76</v>
      </c>
      <c r="B20" s="131" t="s">
        <v>77</v>
      </c>
      <c r="C20" s="114"/>
      <c r="D20" s="114"/>
      <c r="E20" s="114"/>
      <c r="F20" s="114"/>
      <c r="G20" s="114"/>
      <c r="H20" s="114"/>
      <c r="I20" s="105"/>
      <c r="J20" s="105"/>
      <c r="K20" s="108"/>
    </row>
    <row r="21" spans="1:13" ht="27.75" customHeight="1">
      <c r="A21" s="32"/>
      <c r="B21" s="111" t="s">
        <v>132</v>
      </c>
      <c r="C21" s="134">
        <v>23.6</v>
      </c>
      <c r="D21" s="134">
        <v>1.6639999999999999</v>
      </c>
      <c r="E21" s="134">
        <f t="shared" si="2"/>
        <v>25.264000000000003</v>
      </c>
      <c r="F21" s="135">
        <v>23.687000000000001</v>
      </c>
      <c r="G21" s="135">
        <v>1.4</v>
      </c>
      <c r="H21" s="135">
        <v>25.087</v>
      </c>
      <c r="I21" s="136">
        <f t="shared" si="0"/>
        <v>3.6864406779661962E-3</v>
      </c>
      <c r="J21" s="136">
        <f>G21/D21-100%</f>
        <v>-0.15865384615384615</v>
      </c>
      <c r="K21" s="137">
        <f t="shared" si="1"/>
        <v>-7.0060164661178703E-3</v>
      </c>
    </row>
    <row r="22" spans="1:13" ht="18.75" hidden="1" customHeight="1">
      <c r="A22" s="42"/>
      <c r="B22" s="112"/>
      <c r="C22" s="114"/>
      <c r="D22" s="114"/>
      <c r="E22" s="114"/>
      <c r="F22" s="116"/>
      <c r="G22" s="116"/>
      <c r="H22" s="116"/>
      <c r="I22" s="105" t="e">
        <f t="shared" si="0"/>
        <v>#DIV/0!</v>
      </c>
      <c r="J22" s="105"/>
      <c r="K22" s="108" t="e">
        <f t="shared" si="1"/>
        <v>#DIV/0!</v>
      </c>
    </row>
    <row r="23" spans="1:13" ht="18.75" customHeight="1">
      <c r="A23" s="132" t="s">
        <v>80</v>
      </c>
      <c r="B23" s="133" t="s">
        <v>81</v>
      </c>
      <c r="C23" s="114"/>
      <c r="D23" s="114"/>
      <c r="E23" s="114"/>
      <c r="F23" s="114"/>
      <c r="G23" s="114"/>
      <c r="H23" s="114"/>
      <c r="I23" s="105"/>
      <c r="J23" s="105"/>
      <c r="K23" s="108"/>
    </row>
    <row r="24" spans="1:13">
      <c r="A24" s="18"/>
      <c r="B24" s="113" t="s">
        <v>133</v>
      </c>
      <c r="C24" s="114">
        <v>100</v>
      </c>
      <c r="D24" s="114"/>
      <c r="E24" s="114">
        <f t="shared" si="2"/>
        <v>100</v>
      </c>
      <c r="F24" s="96">
        <v>68.400000000000006</v>
      </c>
      <c r="G24" s="96"/>
      <c r="H24" s="96">
        <v>68.400000000000006</v>
      </c>
      <c r="I24" s="105">
        <f t="shared" si="0"/>
        <v>-0.31599999999999995</v>
      </c>
      <c r="J24" s="105"/>
      <c r="K24" s="108">
        <f t="shared" si="1"/>
        <v>-0.31599999999999995</v>
      </c>
    </row>
    <row r="25" spans="1:13">
      <c r="A25" s="18"/>
      <c r="B25" s="113" t="s">
        <v>83</v>
      </c>
      <c r="C25" s="114">
        <v>111</v>
      </c>
      <c r="D25" s="114"/>
      <c r="E25" s="114">
        <f t="shared" si="2"/>
        <v>111</v>
      </c>
      <c r="F25" s="96">
        <v>70</v>
      </c>
      <c r="G25" s="96"/>
      <c r="H25" s="96">
        <v>70</v>
      </c>
      <c r="I25" s="105">
        <f t="shared" si="0"/>
        <v>-0.36936936936936937</v>
      </c>
      <c r="J25" s="105"/>
      <c r="K25" s="108">
        <f t="shared" si="1"/>
        <v>-0.36936936936936937</v>
      </c>
    </row>
    <row r="26" spans="1:13" ht="40.5" customHeight="1">
      <c r="A26" s="205" t="s">
        <v>204</v>
      </c>
      <c r="B26" s="206"/>
      <c r="C26" s="207"/>
      <c r="D26" s="207"/>
      <c r="E26" s="207"/>
      <c r="F26" s="207"/>
      <c r="G26" s="207"/>
      <c r="H26" s="207"/>
      <c r="I26" s="207"/>
      <c r="J26" s="207"/>
      <c r="K26" s="208"/>
    </row>
    <row r="27" spans="1:13">
      <c r="A27" s="217" t="s">
        <v>152</v>
      </c>
      <c r="B27" s="217"/>
      <c r="C27" s="217"/>
      <c r="D27" s="217"/>
      <c r="E27" s="217"/>
      <c r="F27" s="217"/>
      <c r="G27" s="217"/>
      <c r="H27" s="217"/>
      <c r="I27" s="217"/>
      <c r="J27" s="217"/>
      <c r="K27" s="217"/>
      <c r="L27" s="91"/>
      <c r="M27" s="92"/>
    </row>
    <row r="28" spans="1:13">
      <c r="A28" s="60" t="s">
        <v>129</v>
      </c>
      <c r="B28" s="106" t="s">
        <v>45</v>
      </c>
      <c r="C28" s="107" t="s">
        <v>17</v>
      </c>
      <c r="D28" s="107" t="s">
        <v>17</v>
      </c>
      <c r="E28" s="107" t="s">
        <v>17</v>
      </c>
      <c r="F28" s="107" t="s">
        <v>17</v>
      </c>
      <c r="G28" s="107" t="s">
        <v>17</v>
      </c>
      <c r="H28" s="107" t="s">
        <v>17</v>
      </c>
      <c r="I28" s="107" t="s">
        <v>17</v>
      </c>
      <c r="J28" s="220" t="s">
        <v>17</v>
      </c>
      <c r="K28" s="220"/>
      <c r="L28" s="89" t="s">
        <v>17</v>
      </c>
    </row>
    <row r="29" spans="1:13" ht="38.25">
      <c r="A29" s="97" t="s">
        <v>179</v>
      </c>
      <c r="B29" s="88" t="s">
        <v>162</v>
      </c>
      <c r="C29" s="18"/>
      <c r="D29" s="71">
        <v>362.98</v>
      </c>
      <c r="E29" s="71">
        <v>362.98</v>
      </c>
      <c r="F29" s="18"/>
      <c r="G29" s="71">
        <v>111.9</v>
      </c>
      <c r="H29" s="71">
        <v>111.9</v>
      </c>
      <c r="I29" s="108">
        <f t="shared" ref="I29:I31" si="4">F29/D29</f>
        <v>0</v>
      </c>
      <c r="J29" s="108">
        <f>G29/E29-100%</f>
        <v>-0.69171855198633536</v>
      </c>
      <c r="K29" s="108">
        <f>J29</f>
        <v>-0.69171855198633536</v>
      </c>
      <c r="L29" s="90"/>
    </row>
    <row r="30" spans="1:13">
      <c r="A30" s="97" t="s">
        <v>179</v>
      </c>
      <c r="B30" s="88" t="s">
        <v>163</v>
      </c>
      <c r="C30" s="18"/>
      <c r="D30" s="71">
        <v>113.68</v>
      </c>
      <c r="E30" s="71">
        <v>113.68</v>
      </c>
      <c r="F30" s="18"/>
      <c r="G30" s="71">
        <v>20</v>
      </c>
      <c r="H30" s="71">
        <v>20</v>
      </c>
      <c r="I30" s="108">
        <f t="shared" si="4"/>
        <v>0</v>
      </c>
      <c r="J30" s="108">
        <f t="shared" ref="J30:J32" si="5">G30/E30-100%</f>
        <v>-0.82406755805770582</v>
      </c>
      <c r="K30" s="108">
        <f t="shared" ref="K30:K41" si="6">J30</f>
        <v>-0.82406755805770582</v>
      </c>
      <c r="L30" s="90"/>
    </row>
    <row r="31" spans="1:13">
      <c r="A31" s="97" t="s">
        <v>179</v>
      </c>
      <c r="B31" s="20" t="s">
        <v>187</v>
      </c>
      <c r="C31" s="18"/>
      <c r="D31" s="71">
        <v>211.30600000000001</v>
      </c>
      <c r="E31" s="71">
        <v>211.30600000000001</v>
      </c>
      <c r="F31" s="18"/>
      <c r="G31" s="71">
        <v>0</v>
      </c>
      <c r="H31" s="71">
        <v>0</v>
      </c>
      <c r="I31" s="108">
        <f t="shared" si="4"/>
        <v>0</v>
      </c>
      <c r="J31" s="108">
        <f t="shared" si="5"/>
        <v>-1</v>
      </c>
      <c r="K31" s="108">
        <f>J31</f>
        <v>-1</v>
      </c>
      <c r="L31" s="90"/>
    </row>
    <row r="32" spans="1:13">
      <c r="A32" s="97"/>
      <c r="B32" s="88" t="s">
        <v>164</v>
      </c>
      <c r="C32" s="71"/>
      <c r="D32" s="71">
        <v>38</v>
      </c>
      <c r="E32" s="71">
        <v>38</v>
      </c>
      <c r="F32" s="18"/>
      <c r="G32" s="71">
        <v>91.9</v>
      </c>
      <c r="H32" s="71">
        <v>91.9</v>
      </c>
      <c r="I32" s="108">
        <f t="shared" ref="I32" si="7">F32/D32</f>
        <v>0</v>
      </c>
      <c r="J32" s="108">
        <f t="shared" si="5"/>
        <v>1.418421052631579</v>
      </c>
      <c r="K32" s="108">
        <f t="shared" si="6"/>
        <v>1.418421052631579</v>
      </c>
      <c r="L32" s="90"/>
    </row>
    <row r="33" spans="1:13">
      <c r="A33" s="56">
        <v>2</v>
      </c>
      <c r="B33" s="62" t="s">
        <v>73</v>
      </c>
      <c r="C33" s="66"/>
      <c r="I33" s="108"/>
      <c r="J33" s="108"/>
      <c r="K33" s="108"/>
      <c r="L33" s="8"/>
    </row>
    <row r="34" spans="1:13" ht="25.5">
      <c r="A34" s="56" t="s">
        <v>179</v>
      </c>
      <c r="B34" s="63" t="s">
        <v>155</v>
      </c>
      <c r="C34" s="98"/>
      <c r="D34" s="76">
        <v>7</v>
      </c>
      <c r="E34" s="71">
        <v>7</v>
      </c>
      <c r="F34" s="70"/>
      <c r="G34" s="76">
        <v>3</v>
      </c>
      <c r="H34" s="71">
        <f>G34</f>
        <v>3</v>
      </c>
      <c r="I34" s="108">
        <f t="shared" ref="I34:I37" si="8">F34/D34</f>
        <v>0</v>
      </c>
      <c r="J34" s="108">
        <f>G34/E34-100%</f>
        <v>-0.5714285714285714</v>
      </c>
      <c r="K34" s="108">
        <f t="shared" si="6"/>
        <v>-0.5714285714285714</v>
      </c>
    </row>
    <row r="35" spans="1:13" ht="25.5">
      <c r="A35" s="56" t="s">
        <v>179</v>
      </c>
      <c r="B35" s="63" t="s">
        <v>156</v>
      </c>
      <c r="C35" s="98"/>
      <c r="D35" s="76">
        <v>20</v>
      </c>
      <c r="E35" s="71">
        <v>20</v>
      </c>
      <c r="F35" s="70"/>
      <c r="G35" s="76">
        <v>3</v>
      </c>
      <c r="H35" s="71">
        <f t="shared" ref="H35:H38" si="9">G35</f>
        <v>3</v>
      </c>
      <c r="I35" s="108">
        <f t="shared" si="8"/>
        <v>0</v>
      </c>
      <c r="J35" s="108">
        <f t="shared" ref="J35:J38" si="10">G35/E35-100%</f>
        <v>-0.85</v>
      </c>
      <c r="K35" s="108">
        <f t="shared" si="6"/>
        <v>-0.85</v>
      </c>
    </row>
    <row r="36" spans="1:13" ht="15.75">
      <c r="A36" s="56" t="s">
        <v>179</v>
      </c>
      <c r="B36" s="63" t="s">
        <v>157</v>
      </c>
      <c r="C36" s="98"/>
      <c r="D36" s="76">
        <v>9</v>
      </c>
      <c r="E36" s="71">
        <v>9</v>
      </c>
      <c r="F36" s="70"/>
      <c r="G36" s="76">
        <v>1</v>
      </c>
      <c r="H36" s="71">
        <f t="shared" si="9"/>
        <v>1</v>
      </c>
      <c r="I36" s="108">
        <f t="shared" si="8"/>
        <v>0</v>
      </c>
      <c r="J36" s="108">
        <f t="shared" si="10"/>
        <v>-0.88888888888888884</v>
      </c>
      <c r="K36" s="108">
        <f t="shared" si="6"/>
        <v>-0.88888888888888884</v>
      </c>
    </row>
    <row r="37" spans="1:13" ht="15.75">
      <c r="A37" s="56" t="s">
        <v>179</v>
      </c>
      <c r="B37" s="63" t="s">
        <v>158</v>
      </c>
      <c r="C37" s="98"/>
      <c r="D37" s="76">
        <v>2</v>
      </c>
      <c r="E37" s="71">
        <v>2</v>
      </c>
      <c r="F37" s="73"/>
      <c r="G37" s="76">
        <v>2</v>
      </c>
      <c r="H37" s="71">
        <f t="shared" si="9"/>
        <v>2</v>
      </c>
      <c r="I37" s="108">
        <f t="shared" si="8"/>
        <v>0</v>
      </c>
      <c r="J37" s="108">
        <f t="shared" si="10"/>
        <v>0</v>
      </c>
      <c r="K37" s="108">
        <f t="shared" si="6"/>
        <v>0</v>
      </c>
    </row>
    <row r="38" spans="1:13" ht="15.75">
      <c r="A38" s="97"/>
      <c r="B38" s="63" t="s">
        <v>189</v>
      </c>
      <c r="C38" s="98"/>
      <c r="D38" s="76">
        <v>9</v>
      </c>
      <c r="E38" s="71">
        <v>9</v>
      </c>
      <c r="F38" s="73"/>
      <c r="G38" s="76">
        <v>0</v>
      </c>
      <c r="H38" s="71">
        <f t="shared" si="9"/>
        <v>0</v>
      </c>
      <c r="I38" s="108">
        <f t="shared" ref="I38:I41" si="11">F38/D38</f>
        <v>0</v>
      </c>
      <c r="J38" s="108">
        <f t="shared" si="10"/>
        <v>-1</v>
      </c>
      <c r="K38" s="108">
        <f t="shared" si="6"/>
        <v>-1</v>
      </c>
    </row>
    <row r="39" spans="1:13" ht="15.75">
      <c r="A39" s="56">
        <v>3</v>
      </c>
      <c r="B39" s="64" t="s">
        <v>77</v>
      </c>
      <c r="C39" s="98"/>
      <c r="F39" s="70"/>
      <c r="I39" s="108"/>
      <c r="J39" s="108"/>
      <c r="K39" s="108"/>
    </row>
    <row r="40" spans="1:13" ht="25.5">
      <c r="A40" s="56" t="s">
        <v>179</v>
      </c>
      <c r="B40" s="63" t="s">
        <v>159</v>
      </c>
      <c r="C40" s="98"/>
      <c r="D40" s="76">
        <v>12.63</v>
      </c>
      <c r="E40" s="71">
        <f>SUM(D40)</f>
        <v>12.63</v>
      </c>
      <c r="F40" s="70"/>
      <c r="G40" s="76">
        <v>20</v>
      </c>
      <c r="H40" s="71">
        <f>SUM(G40)</f>
        <v>20</v>
      </c>
      <c r="I40" s="108">
        <f t="shared" si="11"/>
        <v>0</v>
      </c>
      <c r="J40" s="108">
        <f>G40/E40-100%</f>
        <v>0.58353127474267596</v>
      </c>
      <c r="K40" s="108">
        <f t="shared" si="6"/>
        <v>0.58353127474267596</v>
      </c>
    </row>
    <row r="41" spans="1:13" ht="25.5">
      <c r="A41" s="56" t="s">
        <v>179</v>
      </c>
      <c r="B41" s="63" t="s">
        <v>160</v>
      </c>
      <c r="C41" s="98"/>
      <c r="D41" s="76">
        <v>19</v>
      </c>
      <c r="E41" s="71">
        <f t="shared" ref="E41:E42" si="12">SUM(D41)</f>
        <v>19</v>
      </c>
      <c r="F41" s="73"/>
      <c r="G41" s="76">
        <v>45.95</v>
      </c>
      <c r="H41" s="71">
        <f t="shared" ref="H41:H42" si="13">SUM(G41)</f>
        <v>45.95</v>
      </c>
      <c r="I41" s="108">
        <f t="shared" si="11"/>
        <v>0</v>
      </c>
      <c r="J41" s="108">
        <f>G41/E41-100%</f>
        <v>1.418421052631579</v>
      </c>
      <c r="K41" s="108">
        <f t="shared" si="6"/>
        <v>1.418421052631579</v>
      </c>
    </row>
    <row r="42" spans="1:13" ht="25.5">
      <c r="A42" s="97"/>
      <c r="B42" s="63" t="s">
        <v>190</v>
      </c>
      <c r="C42" s="98"/>
      <c r="D42" s="76">
        <v>23.47</v>
      </c>
      <c r="E42" s="71">
        <f t="shared" si="12"/>
        <v>23.47</v>
      </c>
      <c r="F42" s="73"/>
      <c r="G42" s="76">
        <v>0</v>
      </c>
      <c r="H42" s="71">
        <f t="shared" si="13"/>
        <v>0</v>
      </c>
      <c r="I42" s="108"/>
      <c r="J42" s="108">
        <v>0</v>
      </c>
      <c r="K42" s="108">
        <v>0</v>
      </c>
    </row>
    <row r="43" spans="1:13" ht="15.75">
      <c r="A43" s="56">
        <v>4</v>
      </c>
      <c r="B43" s="64" t="s">
        <v>81</v>
      </c>
      <c r="C43" s="98"/>
      <c r="F43" s="70"/>
      <c r="I43" s="71"/>
      <c r="J43" s="71"/>
      <c r="K43" s="71"/>
    </row>
    <row r="44" spans="1:13" ht="38.25">
      <c r="A44" s="56" t="s">
        <v>179</v>
      </c>
      <c r="B44" s="63" t="s">
        <v>161</v>
      </c>
      <c r="C44" s="98"/>
      <c r="D44" s="76">
        <v>63.6</v>
      </c>
      <c r="E44" s="71">
        <v>63.6</v>
      </c>
      <c r="F44" s="97" t="s">
        <v>17</v>
      </c>
      <c r="G44" s="76">
        <v>0</v>
      </c>
      <c r="H44" s="71">
        <v>0</v>
      </c>
      <c r="I44" s="71">
        <v>0</v>
      </c>
      <c r="J44" s="71">
        <v>0</v>
      </c>
      <c r="K44" s="71">
        <v>0</v>
      </c>
    </row>
    <row r="45" spans="1:13" ht="40.5" customHeight="1">
      <c r="A45" s="205" t="s">
        <v>191</v>
      </c>
      <c r="B45" s="206"/>
      <c r="C45" s="206"/>
      <c r="D45" s="206"/>
      <c r="E45" s="206"/>
      <c r="F45" s="206"/>
      <c r="G45" s="206"/>
      <c r="H45" s="206"/>
      <c r="I45" s="206"/>
      <c r="J45" s="206"/>
      <c r="K45" s="206"/>
      <c r="L45" s="8"/>
      <c r="M45" s="8"/>
    </row>
    <row r="46" spans="1:13">
      <c r="A46" s="217" t="s">
        <v>150</v>
      </c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91"/>
      <c r="M46" s="91"/>
    </row>
    <row r="47" spans="1:13" ht="25.5">
      <c r="A47" s="100" t="s">
        <v>129</v>
      </c>
      <c r="B47" s="93" t="s">
        <v>166</v>
      </c>
      <c r="C47" s="81">
        <v>1765.9059999999999</v>
      </c>
      <c r="D47" s="81"/>
      <c r="E47" s="81">
        <f>C47</f>
        <v>1765.9059999999999</v>
      </c>
      <c r="F47" s="81">
        <v>1134.018</v>
      </c>
      <c r="G47" s="81"/>
      <c r="H47" s="81">
        <f>F47</f>
        <v>1134.018</v>
      </c>
      <c r="I47" s="119">
        <f>F47/C47-100%</f>
        <v>-0.3578265207774366</v>
      </c>
      <c r="J47" s="119"/>
      <c r="K47" s="119">
        <f>H47/E47-100%</f>
        <v>-0.3578265207774366</v>
      </c>
    </row>
    <row r="48" spans="1:13">
      <c r="A48" s="99"/>
      <c r="B48" s="79" t="s">
        <v>167</v>
      </c>
      <c r="C48" s="81">
        <v>117.76</v>
      </c>
      <c r="D48" s="81"/>
      <c r="E48" s="81">
        <f t="shared" ref="E48:E51" si="14">C48</f>
        <v>117.76</v>
      </c>
      <c r="F48" s="81">
        <v>90.579800000000006</v>
      </c>
      <c r="G48" s="81"/>
      <c r="H48" s="81">
        <f t="shared" ref="H48:H51" si="15">F48</f>
        <v>90.579800000000006</v>
      </c>
      <c r="I48" s="119">
        <f t="shared" ref="I48:I51" si="16">F48/C48-100%</f>
        <v>-0.23081012228260867</v>
      </c>
      <c r="J48" s="119"/>
      <c r="K48" s="119">
        <f t="shared" ref="K48:K51" si="17">H48/E48-100%</f>
        <v>-0.23081012228260867</v>
      </c>
    </row>
    <row r="49" spans="1:11">
      <c r="A49" s="99"/>
      <c r="B49" s="79" t="s">
        <v>168</v>
      </c>
      <c r="C49" s="81">
        <v>593.78700000000003</v>
      </c>
      <c r="D49" s="81"/>
      <c r="E49" s="81">
        <f t="shared" si="14"/>
        <v>593.78700000000003</v>
      </c>
      <c r="F49" s="81">
        <v>503.41300000000001</v>
      </c>
      <c r="G49" s="81"/>
      <c r="H49" s="81">
        <f t="shared" si="15"/>
        <v>503.41300000000001</v>
      </c>
      <c r="I49" s="119">
        <f t="shared" si="16"/>
        <v>-0.15219935768213189</v>
      </c>
      <c r="J49" s="119"/>
      <c r="K49" s="119">
        <f t="shared" si="17"/>
        <v>-0.15219935768213189</v>
      </c>
    </row>
    <row r="50" spans="1:11">
      <c r="A50" s="99"/>
      <c r="B50" s="79" t="s">
        <v>169</v>
      </c>
      <c r="C50" s="81">
        <v>1037.8119999999999</v>
      </c>
      <c r="D50" s="81"/>
      <c r="E50" s="81">
        <f t="shared" si="14"/>
        <v>1037.8119999999999</v>
      </c>
      <c r="F50" s="81">
        <v>523.89400000000001</v>
      </c>
      <c r="G50" s="81"/>
      <c r="H50" s="81">
        <f t="shared" si="15"/>
        <v>523.89400000000001</v>
      </c>
      <c r="I50" s="119">
        <f t="shared" si="16"/>
        <v>-0.49519373451068205</v>
      </c>
      <c r="J50" s="119"/>
      <c r="K50" s="119">
        <f t="shared" si="17"/>
        <v>-0.49519373451068205</v>
      </c>
    </row>
    <row r="51" spans="1:11">
      <c r="A51" s="99"/>
      <c r="B51" s="79" t="s">
        <v>170</v>
      </c>
      <c r="C51" s="81">
        <v>16.545000000000002</v>
      </c>
      <c r="D51" s="81"/>
      <c r="E51" s="81">
        <f t="shared" si="14"/>
        <v>16.545000000000002</v>
      </c>
      <c r="F51" s="81">
        <v>16.132000000000001</v>
      </c>
      <c r="G51" s="81"/>
      <c r="H51" s="81">
        <f t="shared" si="15"/>
        <v>16.132000000000001</v>
      </c>
      <c r="I51" s="119">
        <f t="shared" si="16"/>
        <v>-2.496222423692962E-2</v>
      </c>
      <c r="J51" s="119"/>
      <c r="K51" s="119">
        <f t="shared" si="17"/>
        <v>-2.496222423692962E-2</v>
      </c>
    </row>
    <row r="52" spans="1:11">
      <c r="A52" s="99" t="s">
        <v>72</v>
      </c>
      <c r="B52" s="78" t="s">
        <v>73</v>
      </c>
      <c r="C52" s="120"/>
      <c r="D52" s="120"/>
      <c r="E52" s="120"/>
      <c r="F52" s="120"/>
      <c r="G52" s="120"/>
      <c r="H52" s="120"/>
      <c r="I52" s="119"/>
      <c r="J52" s="119"/>
      <c r="K52" s="119"/>
    </row>
    <row r="53" spans="1:11" ht="25.5">
      <c r="A53" s="99"/>
      <c r="B53" s="79" t="s">
        <v>171</v>
      </c>
      <c r="C53" s="81"/>
      <c r="D53" s="81"/>
      <c r="E53" s="81"/>
      <c r="F53" s="81"/>
      <c r="G53" s="81"/>
      <c r="H53" s="81"/>
      <c r="I53" s="119"/>
      <c r="J53" s="119"/>
      <c r="K53" s="119"/>
    </row>
    <row r="54" spans="1:11">
      <c r="A54" s="99"/>
      <c r="B54" s="79" t="s">
        <v>172</v>
      </c>
      <c r="C54" s="81">
        <v>3.2810000000000001</v>
      </c>
      <c r="D54" s="81"/>
      <c r="E54" s="81">
        <f>C54</f>
        <v>3.2810000000000001</v>
      </c>
      <c r="F54" s="81">
        <v>2.323</v>
      </c>
      <c r="G54" s="81"/>
      <c r="H54" s="81">
        <f>F54</f>
        <v>2.323</v>
      </c>
      <c r="I54" s="119">
        <f>F54/C54-100%</f>
        <v>-0.2919841511734228</v>
      </c>
      <c r="J54" s="119"/>
      <c r="K54" s="119">
        <f>H54/E54-100%</f>
        <v>-0.2919841511734228</v>
      </c>
    </row>
    <row r="55" spans="1:11">
      <c r="A55" s="99"/>
      <c r="B55" s="79" t="s">
        <v>173</v>
      </c>
      <c r="C55" s="81">
        <v>200.8</v>
      </c>
      <c r="D55" s="81"/>
      <c r="E55" s="81">
        <f t="shared" ref="E55:E57" si="18">C55</f>
        <v>200.8</v>
      </c>
      <c r="F55" s="81">
        <v>139.66300000000001</v>
      </c>
      <c r="G55" s="81"/>
      <c r="H55" s="81">
        <f t="shared" ref="H55:H57" si="19">F55</f>
        <v>139.66300000000001</v>
      </c>
      <c r="I55" s="119">
        <f t="shared" ref="I55:I57" si="20">F55/C55-100%</f>
        <v>-0.30446713147410354</v>
      </c>
      <c r="J55" s="119"/>
      <c r="K55" s="119">
        <f t="shared" ref="K55:K57" si="21">H55/E55-100%</f>
        <v>-0.30446713147410354</v>
      </c>
    </row>
    <row r="56" spans="1:11">
      <c r="A56" s="99"/>
      <c r="B56" s="79" t="s">
        <v>174</v>
      </c>
      <c r="C56" s="81">
        <v>98</v>
      </c>
      <c r="D56" s="81"/>
      <c r="E56" s="81">
        <f t="shared" si="18"/>
        <v>98</v>
      </c>
      <c r="F56" s="81">
        <v>57.283999999999999</v>
      </c>
      <c r="G56" s="81"/>
      <c r="H56" s="81">
        <f t="shared" si="19"/>
        <v>57.283999999999999</v>
      </c>
      <c r="I56" s="119">
        <f t="shared" si="20"/>
        <v>-0.415469387755102</v>
      </c>
      <c r="J56" s="119"/>
      <c r="K56" s="119">
        <f t="shared" si="21"/>
        <v>-0.415469387755102</v>
      </c>
    </row>
    <row r="57" spans="1:11">
      <c r="A57" s="99"/>
      <c r="B57" s="79" t="s">
        <v>170</v>
      </c>
      <c r="C57" s="81">
        <v>0</v>
      </c>
      <c r="D57" s="81"/>
      <c r="E57" s="81">
        <f t="shared" si="18"/>
        <v>0</v>
      </c>
      <c r="F57" s="81">
        <v>0</v>
      </c>
      <c r="G57" s="81"/>
      <c r="H57" s="81">
        <f t="shared" si="19"/>
        <v>0</v>
      </c>
      <c r="I57" s="119" t="e">
        <f t="shared" si="20"/>
        <v>#DIV/0!</v>
      </c>
      <c r="J57" s="119"/>
      <c r="K57" s="119" t="e">
        <f t="shared" si="21"/>
        <v>#DIV/0!</v>
      </c>
    </row>
    <row r="58" spans="1:11">
      <c r="A58" s="99" t="s">
        <v>76</v>
      </c>
      <c r="B58" s="78" t="s">
        <v>77</v>
      </c>
      <c r="C58" s="82"/>
      <c r="D58" s="82"/>
      <c r="E58" s="82"/>
      <c r="F58" s="82"/>
      <c r="G58" s="82"/>
      <c r="H58" s="82"/>
      <c r="I58" s="119"/>
      <c r="J58" s="119"/>
      <c r="K58" s="119"/>
    </row>
    <row r="59" spans="1:11" ht="25.5">
      <c r="A59" s="99"/>
      <c r="B59" s="79" t="s">
        <v>175</v>
      </c>
      <c r="C59" s="102"/>
      <c r="D59" s="102"/>
      <c r="E59" s="102"/>
      <c r="F59" s="102"/>
      <c r="G59" s="102"/>
      <c r="H59" s="102"/>
      <c r="I59" s="119"/>
      <c r="J59" s="119"/>
      <c r="K59" s="119"/>
    </row>
    <row r="60" spans="1:11">
      <c r="A60" s="99"/>
      <c r="B60" s="79" t="s">
        <v>167</v>
      </c>
      <c r="C60" s="102">
        <v>4.4700000000000002E-4</v>
      </c>
      <c r="D60" s="102"/>
      <c r="E60" s="102">
        <f>C60</f>
        <v>4.4700000000000002E-4</v>
      </c>
      <c r="F60" s="102">
        <v>3.1100000000000002E-4</v>
      </c>
      <c r="G60" s="102"/>
      <c r="H60" s="102">
        <f>F60</f>
        <v>3.1100000000000002E-4</v>
      </c>
      <c r="I60" s="119">
        <f>F60/C60-100%</f>
        <v>-0.30425055928411626</v>
      </c>
      <c r="J60" s="119"/>
      <c r="K60" s="119">
        <f>H60/E60-100%</f>
        <v>-0.30425055928411626</v>
      </c>
    </row>
    <row r="61" spans="1:11">
      <c r="A61" s="99"/>
      <c r="B61" s="79" t="s">
        <v>176</v>
      </c>
      <c r="C61" s="102">
        <v>2.734E-2</v>
      </c>
      <c r="D61" s="102"/>
      <c r="E61" s="102">
        <f t="shared" ref="E61:E63" si="22">C61</f>
        <v>2.734E-2</v>
      </c>
      <c r="F61" s="102">
        <v>1.8702E-2</v>
      </c>
      <c r="G61" s="102"/>
      <c r="H61" s="102">
        <f t="shared" ref="H61:H63" si="23">F61</f>
        <v>1.8702E-2</v>
      </c>
      <c r="I61" s="119">
        <f t="shared" ref="I61:I63" si="24">F61/C61-100%</f>
        <v>-0.31594732991953178</v>
      </c>
      <c r="J61" s="119"/>
      <c r="K61" s="119">
        <f t="shared" ref="K61:K63" si="25">H61/E61-100%</f>
        <v>-0.31594732991953178</v>
      </c>
    </row>
    <row r="62" spans="1:11">
      <c r="A62" s="99"/>
      <c r="B62" s="79" t="s">
        <v>177</v>
      </c>
      <c r="C62" s="102">
        <v>1.3334500000000001E-2</v>
      </c>
      <c r="D62" s="102"/>
      <c r="E62" s="102">
        <f t="shared" si="22"/>
        <v>1.3334500000000001E-2</v>
      </c>
      <c r="F62" s="102">
        <v>7.6709999999999999E-3</v>
      </c>
      <c r="G62" s="102"/>
      <c r="H62" s="102">
        <f t="shared" si="23"/>
        <v>7.6709999999999999E-3</v>
      </c>
      <c r="I62" s="119">
        <f t="shared" si="24"/>
        <v>-0.42472533653305344</v>
      </c>
      <c r="J62" s="119"/>
      <c r="K62" s="119">
        <f t="shared" si="25"/>
        <v>-0.42472533653305344</v>
      </c>
    </row>
    <row r="63" spans="1:11">
      <c r="A63" s="99"/>
      <c r="B63" s="79" t="s">
        <v>170</v>
      </c>
      <c r="C63" s="102">
        <v>0</v>
      </c>
      <c r="D63" s="102"/>
      <c r="E63" s="102">
        <f t="shared" si="22"/>
        <v>0</v>
      </c>
      <c r="F63" s="102">
        <v>0</v>
      </c>
      <c r="G63" s="102"/>
      <c r="H63" s="102">
        <f t="shared" si="23"/>
        <v>0</v>
      </c>
      <c r="I63" s="119" t="e">
        <f t="shared" si="24"/>
        <v>#DIV/0!</v>
      </c>
      <c r="J63" s="119"/>
      <c r="K63" s="119" t="e">
        <f t="shared" si="25"/>
        <v>#DIV/0!</v>
      </c>
    </row>
    <row r="64" spans="1:11">
      <c r="A64" s="99">
        <v>4</v>
      </c>
      <c r="B64" s="78" t="s">
        <v>81</v>
      </c>
      <c r="C64" s="82"/>
      <c r="D64" s="82"/>
      <c r="E64" s="82"/>
      <c r="F64" s="82"/>
      <c r="G64" s="82"/>
      <c r="H64" s="82"/>
      <c r="I64" s="119"/>
      <c r="J64" s="119"/>
      <c r="K64" s="119"/>
    </row>
    <row r="65" spans="1:11" ht="25.5">
      <c r="A65" s="20"/>
      <c r="B65" s="79" t="s">
        <v>178</v>
      </c>
      <c r="C65" s="81">
        <v>0</v>
      </c>
      <c r="D65" s="81"/>
      <c r="E65" s="81">
        <v>0</v>
      </c>
      <c r="F65" s="81"/>
      <c r="G65" s="81"/>
      <c r="H65" s="81">
        <v>0</v>
      </c>
      <c r="I65" s="119"/>
      <c r="J65" s="119"/>
      <c r="K65" s="119"/>
    </row>
    <row r="66" spans="1:11">
      <c r="A66" s="20"/>
      <c r="B66" s="79" t="s">
        <v>167</v>
      </c>
      <c r="C66" s="81">
        <v>0.98</v>
      </c>
      <c r="D66" s="81"/>
      <c r="E66" s="81">
        <f>C66</f>
        <v>0.98</v>
      </c>
      <c r="F66" s="81">
        <v>30.2</v>
      </c>
      <c r="G66" s="81"/>
      <c r="H66" s="81">
        <f>F66</f>
        <v>30.2</v>
      </c>
      <c r="I66" s="124">
        <f>F66/C66-100%</f>
        <v>29.816326530612244</v>
      </c>
      <c r="J66" s="124"/>
      <c r="K66" s="124">
        <f>I66</f>
        <v>29.816326530612244</v>
      </c>
    </row>
    <row r="67" spans="1:11">
      <c r="A67" s="20"/>
      <c r="B67" s="79" t="s">
        <v>176</v>
      </c>
      <c r="C67" s="81">
        <v>0.99</v>
      </c>
      <c r="D67" s="81"/>
      <c r="E67" s="81">
        <f t="shared" ref="E67:E69" si="26">C67</f>
        <v>0.99</v>
      </c>
      <c r="F67" s="81">
        <v>34.1</v>
      </c>
      <c r="G67" s="81"/>
      <c r="H67" s="81">
        <f t="shared" ref="H67:H69" si="27">F67</f>
        <v>34.1</v>
      </c>
      <c r="I67" s="124">
        <f t="shared" ref="I67:I69" si="28">F67/C67-100%</f>
        <v>33.444444444444443</v>
      </c>
      <c r="J67" s="124"/>
      <c r="K67" s="124">
        <f t="shared" ref="K67:K69" si="29">I67</f>
        <v>33.444444444444443</v>
      </c>
    </row>
    <row r="68" spans="1:11">
      <c r="A68" s="20"/>
      <c r="B68" s="79" t="s">
        <v>177</v>
      </c>
      <c r="C68" s="81">
        <v>1.3</v>
      </c>
      <c r="D68" s="81"/>
      <c r="E68" s="81">
        <f t="shared" si="26"/>
        <v>1.3</v>
      </c>
      <c r="F68" s="81">
        <v>52.4</v>
      </c>
      <c r="G68" s="81"/>
      <c r="H68" s="81">
        <f t="shared" si="27"/>
        <v>52.4</v>
      </c>
      <c r="I68" s="124">
        <f t="shared" si="28"/>
        <v>39.307692307692307</v>
      </c>
      <c r="J68" s="124"/>
      <c r="K68" s="124">
        <f t="shared" si="29"/>
        <v>39.307692307692307</v>
      </c>
    </row>
    <row r="69" spans="1:11">
      <c r="A69" s="20"/>
      <c r="B69" s="79" t="s">
        <v>170</v>
      </c>
      <c r="C69" s="87">
        <v>0</v>
      </c>
      <c r="D69" s="87"/>
      <c r="E69" s="81">
        <f t="shared" si="26"/>
        <v>0</v>
      </c>
      <c r="F69" s="81">
        <v>0</v>
      </c>
      <c r="G69" s="81"/>
      <c r="H69" s="81">
        <f t="shared" si="27"/>
        <v>0</v>
      </c>
      <c r="I69" s="124" t="e">
        <f t="shared" si="28"/>
        <v>#DIV/0!</v>
      </c>
      <c r="J69" s="81">
        <f t="shared" ref="J69" si="30">H69</f>
        <v>0</v>
      </c>
      <c r="K69" s="81" t="e">
        <f t="shared" si="29"/>
        <v>#DIV/0!</v>
      </c>
    </row>
    <row r="70" spans="1:11" ht="29.25" customHeight="1">
      <c r="A70" s="218" t="s">
        <v>206</v>
      </c>
      <c r="B70" s="219"/>
      <c r="C70" s="219"/>
      <c r="D70" s="219"/>
      <c r="E70" s="219"/>
      <c r="F70" s="219"/>
      <c r="G70" s="219"/>
      <c r="H70" s="219"/>
      <c r="I70" s="219"/>
      <c r="J70" s="219"/>
      <c r="K70" s="219"/>
    </row>
  </sheetData>
  <mergeCells count="14">
    <mergeCell ref="A27:K27"/>
    <mergeCell ref="A45:K45"/>
    <mergeCell ref="A46:K46"/>
    <mergeCell ref="A70:K70"/>
    <mergeCell ref="J28:K28"/>
    <mergeCell ref="A6:K6"/>
    <mergeCell ref="A26:K26"/>
    <mergeCell ref="A1:K1"/>
    <mergeCell ref="A2:A4"/>
    <mergeCell ref="B2:B4"/>
    <mergeCell ref="C2:E3"/>
    <mergeCell ref="F2:H3"/>
    <mergeCell ref="I2:K2"/>
    <mergeCell ref="I3:K3"/>
  </mergeCells>
  <pageMargins left="0.7" right="0.7" top="0.25" bottom="0.2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4"/>
  <sheetViews>
    <sheetView tabSelected="1" topLeftCell="A40" workbookViewId="0">
      <selection activeCell="B44" sqref="B44"/>
    </sheetView>
  </sheetViews>
  <sheetFormatPr defaultRowHeight="12.75"/>
  <cols>
    <col min="2" max="2" width="37.28515625" customWidth="1"/>
    <col min="3" max="3" width="15.7109375" customWidth="1"/>
    <col min="4" max="7" width="12.85546875" customWidth="1"/>
    <col min="8" max="8" width="14.5703125" customWidth="1"/>
  </cols>
  <sheetData>
    <row r="1" spans="1:8" ht="15.75">
      <c r="A1" s="35" t="s">
        <v>89</v>
      </c>
    </row>
    <row r="2" spans="1:8" ht="63.75">
      <c r="A2" s="32" t="s">
        <v>90</v>
      </c>
      <c r="B2" s="32" t="s">
        <v>91</v>
      </c>
      <c r="C2" s="32" t="s">
        <v>92</v>
      </c>
      <c r="D2" s="32" t="s">
        <v>93</v>
      </c>
      <c r="E2" s="32" t="s">
        <v>94</v>
      </c>
      <c r="F2" s="32" t="s">
        <v>95</v>
      </c>
      <c r="G2" s="32" t="s">
        <v>96</v>
      </c>
      <c r="H2" s="32" t="s">
        <v>97</v>
      </c>
    </row>
    <row r="3" spans="1:8">
      <c r="A3" s="32">
        <v>1</v>
      </c>
      <c r="B3" s="32">
        <v>2</v>
      </c>
      <c r="C3" s="32">
        <v>3</v>
      </c>
      <c r="D3" s="32">
        <v>4</v>
      </c>
      <c r="E3" s="32">
        <v>5</v>
      </c>
      <c r="F3" s="32" t="s">
        <v>98</v>
      </c>
      <c r="G3" s="32">
        <v>7</v>
      </c>
      <c r="H3" s="32" t="s">
        <v>99</v>
      </c>
    </row>
    <row r="4" spans="1:8" ht="10.5" customHeight="1">
      <c r="A4" s="210">
        <v>1</v>
      </c>
      <c r="B4" s="36" t="s">
        <v>100</v>
      </c>
      <c r="C4" s="210" t="s">
        <v>101</v>
      </c>
      <c r="D4" s="224"/>
      <c r="E4" s="224"/>
      <c r="F4" s="224"/>
      <c r="G4" s="210" t="s">
        <v>101</v>
      </c>
      <c r="H4" s="210" t="s">
        <v>101</v>
      </c>
    </row>
    <row r="5" spans="1:8">
      <c r="A5" s="212"/>
      <c r="B5" s="37" t="s">
        <v>102</v>
      </c>
      <c r="C5" s="212"/>
      <c r="D5" s="225"/>
      <c r="E5" s="225"/>
      <c r="F5" s="225"/>
      <c r="G5" s="212"/>
      <c r="H5" s="212"/>
    </row>
    <row r="6" spans="1:8" ht="15" customHeight="1">
      <c r="A6" s="32"/>
      <c r="B6" s="33" t="s">
        <v>103</v>
      </c>
      <c r="C6" s="32" t="s">
        <v>101</v>
      </c>
      <c r="D6" s="33"/>
      <c r="E6" s="33"/>
      <c r="F6" s="33"/>
      <c r="G6" s="32" t="s">
        <v>101</v>
      </c>
      <c r="H6" s="32" t="s">
        <v>101</v>
      </c>
    </row>
    <row r="7" spans="1:8" ht="24.75" customHeight="1">
      <c r="A7" s="32"/>
      <c r="B7" s="33" t="s">
        <v>104</v>
      </c>
      <c r="C7" s="32" t="s">
        <v>101</v>
      </c>
      <c r="D7" s="118">
        <v>131.9</v>
      </c>
      <c r="E7" s="118">
        <v>111.9</v>
      </c>
      <c r="F7" s="118">
        <f>SUM(E7-D7)</f>
        <v>-20</v>
      </c>
      <c r="G7" s="32" t="s">
        <v>101</v>
      </c>
      <c r="H7" s="32" t="s">
        <v>101</v>
      </c>
    </row>
    <row r="8" spans="1:8" ht="16.5" customHeight="1">
      <c r="A8" s="32"/>
      <c r="B8" s="33" t="s">
        <v>105</v>
      </c>
      <c r="C8" s="32" t="s">
        <v>101</v>
      </c>
      <c r="D8" s="33"/>
      <c r="E8" s="33"/>
      <c r="F8" s="33"/>
      <c r="G8" s="32" t="s">
        <v>101</v>
      </c>
      <c r="H8" s="32" t="s">
        <v>101</v>
      </c>
    </row>
    <row r="9" spans="1:8" ht="16.5" customHeight="1">
      <c r="A9" s="32"/>
      <c r="B9" s="33" t="s">
        <v>106</v>
      </c>
      <c r="C9" s="32" t="s">
        <v>101</v>
      </c>
      <c r="D9" s="33"/>
      <c r="E9" s="33"/>
      <c r="F9" s="33"/>
      <c r="G9" s="32" t="s">
        <v>101</v>
      </c>
      <c r="H9" s="32" t="s">
        <v>101</v>
      </c>
    </row>
    <row r="10" spans="1:8" ht="35.25" customHeight="1">
      <c r="A10" s="221" t="s">
        <v>180</v>
      </c>
      <c r="B10" s="222"/>
      <c r="C10" s="222"/>
      <c r="D10" s="222"/>
      <c r="E10" s="222"/>
      <c r="F10" s="222"/>
      <c r="G10" s="222"/>
      <c r="H10" s="223"/>
    </row>
    <row r="11" spans="1:8" ht="12" customHeight="1">
      <c r="A11" s="210">
        <v>2</v>
      </c>
      <c r="B11" s="36" t="s">
        <v>107</v>
      </c>
      <c r="C11" s="210" t="s">
        <v>101</v>
      </c>
      <c r="D11" s="224"/>
      <c r="E11" s="224"/>
      <c r="F11" s="224"/>
      <c r="G11" s="210" t="s">
        <v>101</v>
      </c>
      <c r="H11" s="210" t="s">
        <v>101</v>
      </c>
    </row>
    <row r="12" spans="1:8">
      <c r="A12" s="212"/>
      <c r="B12" s="37" t="s">
        <v>102</v>
      </c>
      <c r="C12" s="212"/>
      <c r="D12" s="225"/>
      <c r="E12" s="225"/>
      <c r="F12" s="225"/>
      <c r="G12" s="212"/>
      <c r="H12" s="212"/>
    </row>
    <row r="13" spans="1:8" ht="12.75" customHeight="1">
      <c r="A13" s="221" t="s">
        <v>108</v>
      </c>
      <c r="B13" s="222"/>
      <c r="C13" s="222"/>
      <c r="D13" s="222"/>
      <c r="E13" s="222"/>
      <c r="F13" s="222"/>
      <c r="G13" s="222"/>
      <c r="H13" s="223"/>
    </row>
    <row r="14" spans="1:8" ht="12.75" customHeight="1">
      <c r="A14" s="221" t="s">
        <v>109</v>
      </c>
      <c r="B14" s="222"/>
      <c r="C14" s="222"/>
      <c r="D14" s="222"/>
      <c r="E14" s="222"/>
      <c r="F14" s="222"/>
      <c r="G14" s="222"/>
      <c r="H14" s="223"/>
    </row>
    <row r="15" spans="1:8" ht="14.25" customHeight="1">
      <c r="A15" s="32">
        <v>2.1</v>
      </c>
      <c r="B15" s="38" t="s">
        <v>110</v>
      </c>
      <c r="C15" s="33"/>
      <c r="D15" s="33"/>
      <c r="E15" s="33"/>
      <c r="F15" s="33"/>
      <c r="G15" s="33"/>
      <c r="H15" s="33"/>
    </row>
    <row r="16" spans="1:8" ht="16.5" customHeight="1">
      <c r="A16" s="32"/>
      <c r="B16" s="39" t="s">
        <v>111</v>
      </c>
      <c r="C16" s="33"/>
      <c r="D16" s="33"/>
      <c r="E16" s="33"/>
      <c r="F16" s="33"/>
      <c r="G16" s="33"/>
      <c r="H16" s="33"/>
    </row>
    <row r="17" spans="1:12" ht="15.75" customHeight="1">
      <c r="A17" s="221" t="s">
        <v>112</v>
      </c>
      <c r="B17" s="222"/>
      <c r="C17" s="222"/>
      <c r="D17" s="222"/>
      <c r="E17" s="222"/>
      <c r="F17" s="222"/>
      <c r="G17" s="222"/>
      <c r="H17" s="223"/>
    </row>
    <row r="18" spans="1:12" ht="18.75" customHeight="1">
      <c r="A18" s="32"/>
      <c r="B18" s="33" t="s">
        <v>113</v>
      </c>
      <c r="C18" s="33"/>
      <c r="D18" s="33"/>
      <c r="E18" s="33"/>
      <c r="F18" s="33"/>
      <c r="G18" s="33"/>
      <c r="H18" s="33"/>
    </row>
    <row r="19" spans="1:12" ht="18.75" customHeight="1">
      <c r="A19" s="32"/>
      <c r="B19" s="33" t="s">
        <v>114</v>
      </c>
      <c r="C19" s="33"/>
      <c r="D19" s="33"/>
      <c r="E19" s="33"/>
      <c r="F19" s="33"/>
      <c r="G19" s="33"/>
      <c r="H19" s="33"/>
    </row>
    <row r="20" spans="1:12">
      <c r="A20" s="32"/>
      <c r="B20" s="33" t="s">
        <v>115</v>
      </c>
      <c r="C20" s="33"/>
      <c r="D20" s="33"/>
      <c r="E20" s="33"/>
      <c r="F20" s="33"/>
      <c r="G20" s="33"/>
      <c r="H20" s="33"/>
    </row>
    <row r="21" spans="1:12" ht="17.25" customHeight="1">
      <c r="A21" s="32"/>
      <c r="B21" s="39" t="s">
        <v>116</v>
      </c>
      <c r="C21" s="33"/>
      <c r="D21" s="33"/>
      <c r="E21" s="33"/>
      <c r="F21" s="33"/>
      <c r="G21" s="33"/>
      <c r="H21" s="33"/>
    </row>
    <row r="22" spans="1:12" ht="17.25" customHeight="1">
      <c r="A22" s="221" t="s">
        <v>117</v>
      </c>
      <c r="B22" s="222"/>
      <c r="C22" s="222"/>
      <c r="D22" s="222"/>
      <c r="E22" s="222"/>
      <c r="F22" s="222"/>
      <c r="G22" s="222"/>
      <c r="H22" s="223"/>
    </row>
    <row r="23" spans="1:12" ht="16.5" customHeight="1">
      <c r="A23" s="32"/>
      <c r="B23" s="33" t="s">
        <v>113</v>
      </c>
      <c r="C23" s="33"/>
      <c r="D23" s="33"/>
      <c r="E23" s="33"/>
      <c r="F23" s="33"/>
      <c r="G23" s="33"/>
      <c r="H23" s="33"/>
    </row>
    <row r="24" spans="1:12" ht="16.5" customHeight="1">
      <c r="A24" s="32"/>
      <c r="B24" s="33" t="s">
        <v>114</v>
      </c>
      <c r="C24" s="33"/>
      <c r="D24" s="33"/>
      <c r="E24" s="33"/>
      <c r="F24" s="33"/>
      <c r="G24" s="33"/>
      <c r="H24" s="33"/>
    </row>
    <row r="25" spans="1:12" ht="9.75" customHeight="1">
      <c r="A25" s="32"/>
      <c r="B25" s="33" t="s">
        <v>115</v>
      </c>
      <c r="C25" s="33"/>
      <c r="D25" s="33"/>
      <c r="E25" s="33"/>
      <c r="F25" s="33"/>
      <c r="G25" s="33"/>
      <c r="H25" s="33"/>
    </row>
    <row r="26" spans="1:12" ht="27.75" customHeight="1">
      <c r="A26" s="32">
        <v>2.2000000000000002</v>
      </c>
      <c r="B26" s="38" t="s">
        <v>118</v>
      </c>
      <c r="C26" s="32" t="s">
        <v>101</v>
      </c>
      <c r="D26" s="32"/>
      <c r="E26" s="32"/>
      <c r="F26" s="32"/>
      <c r="G26" s="32" t="s">
        <v>101</v>
      </c>
      <c r="H26" s="32" t="s">
        <v>101</v>
      </c>
    </row>
    <row r="27" spans="1:12" ht="0.75" customHeight="1"/>
    <row r="28" spans="1:12" hidden="1"/>
    <row r="29" spans="1:12" ht="15.75">
      <c r="B29" s="35" t="s">
        <v>119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</row>
    <row r="30" spans="1:12" ht="15.75">
      <c r="B30" s="35" t="s">
        <v>120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1:12" ht="15.75">
      <c r="B31" s="35" t="s">
        <v>121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2" ht="48.75" customHeight="1">
      <c r="B32" s="227" t="s">
        <v>205</v>
      </c>
      <c r="C32" s="227"/>
      <c r="D32" s="227"/>
      <c r="E32" s="227"/>
      <c r="F32" s="227"/>
      <c r="G32" s="227"/>
      <c r="H32" s="35"/>
      <c r="I32" s="35"/>
      <c r="J32" s="35"/>
      <c r="K32" s="35"/>
      <c r="L32" s="35"/>
    </row>
    <row r="33" spans="2:12" ht="15.75">
      <c r="B33" s="35" t="s">
        <v>122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</row>
    <row r="34" spans="2:12" ht="15" customHeight="1">
      <c r="B34" s="35" t="s">
        <v>123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</row>
    <row r="35" spans="2:12" ht="15.75" hidden="1"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</row>
    <row r="36" spans="2:12" ht="31.5" customHeight="1">
      <c r="B36" s="228" t="s">
        <v>147</v>
      </c>
      <c r="C36" s="228"/>
      <c r="D36" s="228"/>
      <c r="E36" s="228"/>
      <c r="F36" s="228"/>
      <c r="G36" s="228"/>
      <c r="H36" s="35"/>
      <c r="I36" s="35"/>
      <c r="J36" s="35"/>
      <c r="K36" s="35"/>
      <c r="L36" s="35"/>
    </row>
    <row r="37" spans="2:12" ht="15.75" hidden="1"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</row>
    <row r="38" spans="2:12" ht="30.75" customHeight="1">
      <c r="B38" s="226" t="s">
        <v>146</v>
      </c>
      <c r="C38" s="226"/>
      <c r="D38" s="226"/>
      <c r="E38" s="226"/>
      <c r="F38" s="226"/>
      <c r="G38" s="226"/>
      <c r="H38" s="35"/>
      <c r="I38" s="35"/>
      <c r="J38" s="35"/>
      <c r="K38" s="35"/>
      <c r="L38" s="35"/>
    </row>
    <row r="39" spans="2:12" ht="15.75" hidden="1"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</row>
    <row r="40" spans="2:12" ht="15.75">
      <c r="B40" s="35" t="s">
        <v>124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2:12" ht="1.5" customHeight="1"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2:12" ht="20.25" customHeight="1">
      <c r="B42" s="40" t="s">
        <v>125</v>
      </c>
      <c r="C42" s="35" t="s">
        <v>126</v>
      </c>
      <c r="D42" s="40"/>
      <c r="E42" s="40" t="s">
        <v>181</v>
      </c>
      <c r="F42" s="35"/>
      <c r="G42" s="35"/>
      <c r="H42" s="35"/>
      <c r="I42" s="35"/>
      <c r="J42" s="35"/>
      <c r="K42" s="35"/>
      <c r="L42" s="35"/>
    </row>
    <row r="43" spans="2:12" ht="15.75">
      <c r="B43" s="35"/>
      <c r="C43" s="35" t="s">
        <v>127</v>
      </c>
      <c r="D43" s="35"/>
      <c r="E43" s="35"/>
      <c r="F43" s="35"/>
      <c r="G43" s="35"/>
      <c r="H43" s="35"/>
      <c r="I43" s="35"/>
      <c r="J43" s="35"/>
      <c r="K43" s="35"/>
      <c r="L43" s="35"/>
    </row>
    <row r="44" spans="2:12" ht="15">
      <c r="B44" s="229" t="s">
        <v>207</v>
      </c>
    </row>
  </sheetData>
  <mergeCells count="22">
    <mergeCell ref="B38:G38"/>
    <mergeCell ref="A13:H13"/>
    <mergeCell ref="A14:H14"/>
    <mergeCell ref="A17:H17"/>
    <mergeCell ref="A22:H22"/>
    <mergeCell ref="B32:G32"/>
    <mergeCell ref="B36:G36"/>
    <mergeCell ref="H4:H5"/>
    <mergeCell ref="A10:H10"/>
    <mergeCell ref="A11:A12"/>
    <mergeCell ref="C11:C12"/>
    <mergeCell ref="D11:D12"/>
    <mergeCell ref="E11:E12"/>
    <mergeCell ref="F11:F12"/>
    <mergeCell ref="G11:G12"/>
    <mergeCell ref="H11:H12"/>
    <mergeCell ref="A4:A5"/>
    <mergeCell ref="C4:C5"/>
    <mergeCell ref="D4:D5"/>
    <mergeCell ref="E4:E5"/>
    <mergeCell ref="F4:F5"/>
    <mergeCell ref="G4:G5"/>
  </mergeCells>
  <pageMargins left="0.70866141732283472" right="0.70866141732283472" top="0.23622047244094491" bottom="0.19685039370078741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1-5.1</vt:lpstr>
      <vt:lpstr>5.2</vt:lpstr>
      <vt:lpstr>5.3</vt:lpstr>
      <vt:lpstr>5.4</vt:lpstr>
      <vt:lpstr>5.5-6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admin</cp:lastModifiedBy>
  <cp:lastPrinted>2021-03-01T08:07:27Z</cp:lastPrinted>
  <dcterms:created xsi:type="dcterms:W3CDTF">2019-02-05T12:37:55Z</dcterms:created>
  <dcterms:modified xsi:type="dcterms:W3CDTF">2021-03-01T08:08:40Z</dcterms:modified>
</cp:coreProperties>
</file>