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30" windowWidth="15600" windowHeight="9990"/>
  </bookViews>
  <sheets>
    <sheet name="Лист1" sheetId="1" r:id="rId1"/>
  </sheets>
  <definedNames>
    <definedName name="_xlnm.Print_Titles" localSheetId="0">Лист1!$5:$6</definedName>
    <definedName name="_xlnm.Print_Area" localSheetId="0">Лист1!$A$1:$M$54</definedName>
  </definedNames>
  <calcPr calcId="145621"/>
</workbook>
</file>

<file path=xl/calcChain.xml><?xml version="1.0" encoding="utf-8"?>
<calcChain xmlns="http://schemas.openxmlformats.org/spreadsheetml/2006/main">
  <c r="I29" i="1" l="1"/>
  <c r="M52" i="1"/>
  <c r="J43" i="1"/>
  <c r="M49" i="1"/>
  <c r="I8" i="1"/>
  <c r="M25" i="1"/>
  <c r="M26" i="1"/>
  <c r="M27" i="1"/>
  <c r="M8" i="1" l="1"/>
  <c r="M9" i="1"/>
  <c r="M10" i="1"/>
  <c r="M11" i="1"/>
  <c r="M12" i="1"/>
  <c r="M13" i="1"/>
  <c r="M14" i="1"/>
  <c r="M15" i="1"/>
  <c r="M16" i="1"/>
  <c r="M17" i="1"/>
  <c r="M18" i="1"/>
  <c r="M19" i="1"/>
  <c r="M20" i="1"/>
  <c r="M21" i="1"/>
  <c r="M22" i="1"/>
  <c r="M23" i="1"/>
  <c r="M24" i="1"/>
  <c r="M30" i="1"/>
  <c r="M31" i="1"/>
  <c r="M32" i="1"/>
  <c r="M33" i="1"/>
  <c r="M34" i="1"/>
  <c r="M35" i="1"/>
  <c r="M36" i="1"/>
  <c r="M37" i="1"/>
  <c r="M38" i="1"/>
  <c r="M39" i="1"/>
  <c r="M40" i="1"/>
  <c r="M41" i="1"/>
  <c r="M42" i="1"/>
  <c r="M43" i="1"/>
  <c r="M44" i="1"/>
  <c r="M45" i="1"/>
  <c r="M46" i="1"/>
  <c r="M47" i="1"/>
  <c r="M48" i="1"/>
  <c r="M50" i="1"/>
  <c r="M51" i="1"/>
  <c r="L53" i="1"/>
  <c r="L14" i="1"/>
  <c r="L50" i="1"/>
  <c r="L29" i="1" s="1"/>
  <c r="J29" i="1"/>
  <c r="J53" i="1" s="1"/>
  <c r="K36" i="1"/>
  <c r="K35" i="1" s="1"/>
  <c r="K29" i="1" s="1"/>
  <c r="K53" i="1" s="1"/>
  <c r="K54" i="1" s="1"/>
  <c r="I33" i="1"/>
  <c r="I31" i="1"/>
  <c r="K14" i="1"/>
  <c r="K8" i="1" s="1"/>
  <c r="K28" i="1" s="1"/>
  <c r="J14" i="1"/>
  <c r="J8" i="1" s="1"/>
  <c r="J28" i="1" s="1"/>
  <c r="I12" i="1"/>
  <c r="I10" i="1"/>
  <c r="I17" i="1"/>
  <c r="I14" i="1"/>
  <c r="M29" i="1" l="1"/>
  <c r="J54" i="1"/>
  <c r="I36" i="1"/>
  <c r="I30" i="1" l="1"/>
  <c r="L8" i="1" l="1"/>
  <c r="L28" i="1" s="1"/>
  <c r="L54" i="1" s="1"/>
  <c r="I9" i="1"/>
  <c r="I28" i="1" l="1"/>
  <c r="M28" i="1" s="1"/>
  <c r="I53" i="1"/>
  <c r="M53" i="1" s="1"/>
  <c r="I54" i="1" l="1"/>
  <c r="M54" i="1" s="1"/>
  <c r="K7" i="1" l="1"/>
  <c r="I7" i="1"/>
  <c r="L7" i="1" l="1"/>
  <c r="N20" i="1"/>
  <c r="J7" i="1" l="1"/>
  <c r="M7" i="1" s="1"/>
</calcChain>
</file>

<file path=xl/sharedStrings.xml><?xml version="1.0" encoding="utf-8"?>
<sst xmlns="http://schemas.openxmlformats.org/spreadsheetml/2006/main" count="76" uniqueCount="67">
  <si>
    <t>1.</t>
  </si>
  <si>
    <t>№ п/п</t>
  </si>
  <si>
    <t>Найменування</t>
  </si>
  <si>
    <t>1.1.</t>
  </si>
  <si>
    <t>Разом</t>
  </si>
  <si>
    <t>тис.грн.</t>
  </si>
  <si>
    <t>Пропозиції до проекту  рішення про внесення змін до міського бюджету 2021 року</t>
  </si>
  <si>
    <t>Перерозподіл коштів</t>
  </si>
  <si>
    <t>Міська рада:</t>
  </si>
  <si>
    <t>І</t>
  </si>
  <si>
    <t>1.2.</t>
  </si>
  <si>
    <t xml:space="preserve">Всього </t>
  </si>
  <si>
    <t>Залишок освітньої субвенції станом на 01.01.2021</t>
  </si>
  <si>
    <t>2.</t>
  </si>
  <si>
    <t>2.1.</t>
  </si>
  <si>
    <t>2.2.</t>
  </si>
  <si>
    <t>3.</t>
  </si>
  <si>
    <t>4.</t>
  </si>
  <si>
    <t>5.</t>
  </si>
  <si>
    <t>Разом по міській раді</t>
  </si>
  <si>
    <t>ІІ</t>
  </si>
  <si>
    <t xml:space="preserve">Відділу освіти, молоді та спорту виконавчого комітету Баштанської міської ради </t>
  </si>
  <si>
    <t>Разом по відділу освіти</t>
  </si>
  <si>
    <t>Разом зміни</t>
  </si>
  <si>
    <t>субвенція з обласного бюджету місцевим бюджетам на здійснення заходів щодо соціально - економічного розвитку територіальних громад Миколаївської області у 2021 році</t>
  </si>
  <si>
    <t>Пропонується здійснити перерозподіл видатків:</t>
  </si>
  <si>
    <t>Збільшено видатки на:</t>
  </si>
  <si>
    <t>Зменшено економію коштів:</t>
  </si>
  <si>
    <t xml:space="preserve">З метою забезпечення спів фінансування з міського бюджету відповідно до умов використання субвенції з державного бюджету на забезпечення якісної, сучасної та доступної загальної середньої освіти «Нова українська школа» </t>
  </si>
  <si>
    <t>збільшено видатки на:</t>
  </si>
  <si>
    <t xml:space="preserve"> що склалася в результаті тендерних закупівель по придбанню відеокамер, технічному обслуговуванню вуличного освітлення, придбання предметів та матеріалів тощо (благоустрій населених пунктів)</t>
  </si>
  <si>
    <t>оплату за спожитий природний газ апарату міської ради</t>
  </si>
  <si>
    <t>Здійснено перерозподіл видатків по КУ Центр надання соціальних послуг</t>
  </si>
  <si>
    <t xml:space="preserve">зменшено видатки передбачених на оплату послуг </t>
  </si>
  <si>
    <t xml:space="preserve">збільшено видатки на оплату природного газу </t>
  </si>
  <si>
    <t>Зміни, що пропонується внести по заходах програми "Турбота"</t>
  </si>
  <si>
    <t>3.1.</t>
  </si>
  <si>
    <t>зменшено видатки на надання матеріальної допомоги на поховання безробітних,незастрахованим особам, придбання вінків, квітів</t>
  </si>
  <si>
    <t xml:space="preserve">збільшено видатки на надання адресної допомоги особам, які перебувають у складних життєвих обставинах </t>
  </si>
  <si>
    <t>3.2.</t>
  </si>
  <si>
    <t>Перерозподіл фінансової підтримки наданої КП Міськводоканал</t>
  </si>
  <si>
    <t>4.1.</t>
  </si>
  <si>
    <r>
      <t xml:space="preserve">за рахунок економії коштів передбачених на забезпечення водопостачання в населених пунктах громади та придбання матеріалів та обладнання, пов»язаних із заміною насосів на насосній станції ІІ підйому збільшено видатки на роботи з відновлення дебіту двох шахтних колодязів в с. Новосергіївка на суму        </t>
    </r>
    <r>
      <rPr>
        <b/>
        <sz val="20"/>
        <rFont val="Times New Roman"/>
        <family val="1"/>
        <charset val="204"/>
      </rPr>
      <t xml:space="preserve">32,738 тис.грн. </t>
    </r>
  </si>
  <si>
    <t>Збільшено видатки загального фонду на придбання відеокамер за рахунок перерозподілу коштів із спеціального фонду, в зв’язку із збільшенням вартості придбання предметів і обладнання  довгострокового користування з 6000,00 грн до 20000,00 грн, на суму 80,0 тис. грн</t>
  </si>
  <si>
    <t>на придбання предметів і матеріалів ЗОШ</t>
  </si>
  <si>
    <t>співфінансування закупівлі комп’ютерного обладнання НУШ</t>
  </si>
  <si>
    <t xml:space="preserve">Забезпечення якісної, сучасної та доступної загальної середньої освіти «Нова українська школа» </t>
  </si>
  <si>
    <t>засоби навчання та обладнання (крім комп’ютерного обладнання) для учнів початкових класів, що навчаються за новими методиками відповідно до Концепції «Нова українська школа»</t>
  </si>
  <si>
    <t>закупівлю сучасних меблів  для початкових класів нової української школи</t>
  </si>
  <si>
    <t xml:space="preserve">субвенції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 </t>
  </si>
  <si>
    <t xml:space="preserve"> комп’ютерне обладнання для початкових класів нової української школи   </t>
  </si>
  <si>
    <t>підвищення кваліфікації вчителів, які забезпечують здобуття учнями 5-11(12) класів закладів загальної середньої освіти, відповідно до нових методик згідно з Концепцією «Нова українська школа»</t>
  </si>
  <si>
    <t xml:space="preserve">проведення супервізії </t>
  </si>
  <si>
    <t xml:space="preserve"> на здійснення (у разі потреби) витрат на відрядження для підвищення кваліфікації вчителів, асистентів вчителів початкової школи, директорів закладів загальної середньої освіти, заступників директорів з навчально – виховної) роботи, до посадових обов’язків яких належать питання початкової освіти  </t>
  </si>
  <si>
    <t>Збільшено видатки за рахунок залишку освітньої субвенції на:</t>
  </si>
  <si>
    <t xml:space="preserve">придбання вікон Баштанській гімназії </t>
  </si>
  <si>
    <t xml:space="preserve">придбання циркуляційних насосів для системи опалення Баштанського опорного закладу загальної середньої освіти І-ІІІ ст. №2 </t>
  </si>
  <si>
    <t>проведення ремонту шиферної покрівлі та облаштування вуличного освітлення в Баштанському опорному закладі загальної середньої освіти                       І-ІІІ ст. №2</t>
  </si>
  <si>
    <t xml:space="preserve">придбання насосів К8/18 (ТНП -062) в комплекті з електродвигуном для Баштанської гімназії </t>
  </si>
  <si>
    <t xml:space="preserve">капітальний ремонт окремих вузлів існуючої системи газопостачання з встановленням єдиного вузла обліку газу Баштанської гімназії по вул.                            С. Бойченка,53 м. Баштанка Баштанського району </t>
  </si>
  <si>
    <t>Збільшено видатки за рахунок субвнції з обласного бюджету на соціально-економічний розвиток територіальних громад на:</t>
  </si>
  <si>
    <t>вересень</t>
  </si>
  <si>
    <t>6.</t>
  </si>
  <si>
    <t>Збільшено обсяг субвенції з бюджету Баштанської міської територіальної громади обласному бюджету на придбання ноутбуків для педагогічних працівників комунальних закладів загальної середньої освіти та їх філій для організації дистанційного навчання, інших форм здобуття загальної середньої освіти з використанням технологій дистанційного навчання</t>
  </si>
  <si>
    <t xml:space="preserve">проведення поточного ремонту Явкинської ЗОШ (заміна вікон), в зв»язку із збільшенням вартості закупівлі </t>
  </si>
  <si>
    <t xml:space="preserve">придбання і встановлення фільтрувальної комплексної системи очищення, пом’якшення та знезараження води для Баштанської гімназії </t>
  </si>
  <si>
    <t>Зменшено видатки передбачені на придбання запчастин для ремонту шкільних автобусів, з метою їх перерозподілу та забезпечення спів фінансування придбання ноутбуків.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</si>
</sst>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00"/>
    <numFmt numFmtId="167" formatCode="#,##0.0"/>
  </numFmts>
  <fonts count="13" x14ac:knownFonts="1">
    <font>
      <sz val="11"/>
      <color theme="1"/>
      <name val="Calibri"/>
      <family val="2"/>
      <charset val="204"/>
      <scheme val="minor"/>
    </font>
    <font>
      <b/>
      <sz val="14"/>
      <color theme="1"/>
      <name val="Times New Roman"/>
      <family val="1"/>
      <charset val="204"/>
    </font>
    <font>
      <sz val="14"/>
      <color rgb="FFFF0000"/>
      <name val="Times New Roman"/>
      <family val="1"/>
      <charset val="204"/>
    </font>
    <font>
      <b/>
      <sz val="20"/>
      <color theme="1"/>
      <name val="Times New Roman"/>
      <family val="1"/>
      <charset val="204"/>
    </font>
    <font>
      <b/>
      <i/>
      <sz val="20"/>
      <color theme="1"/>
      <name val="Times New Roman"/>
      <family val="1"/>
      <charset val="204"/>
    </font>
    <font>
      <sz val="20"/>
      <color theme="1"/>
      <name val="Times New Roman"/>
      <family val="1"/>
      <charset val="204"/>
    </font>
    <font>
      <sz val="20"/>
      <name val="Times New Roman"/>
      <family val="1"/>
      <charset val="204"/>
    </font>
    <font>
      <sz val="20"/>
      <color rgb="FFFF0000"/>
      <name val="Times New Roman"/>
      <family val="1"/>
      <charset val="204"/>
    </font>
    <font>
      <b/>
      <sz val="20"/>
      <name val="Times New Roman"/>
      <family val="1"/>
      <charset val="204"/>
    </font>
    <font>
      <sz val="20"/>
      <color theme="1"/>
      <name val="Calibri"/>
      <family val="2"/>
      <charset val="204"/>
      <scheme val="minor"/>
    </font>
    <font>
      <b/>
      <sz val="20"/>
      <color theme="1"/>
      <name val="Calibri"/>
      <family val="2"/>
      <charset val="204"/>
      <scheme val="minor"/>
    </font>
    <font>
      <b/>
      <i/>
      <sz val="20"/>
      <name val="Times New Roman"/>
      <family val="1"/>
      <charset val="204"/>
    </font>
    <font>
      <i/>
      <sz val="20"/>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2">
    <xf numFmtId="0" fontId="0" fillId="0" borderId="0" xfId="0"/>
    <xf numFmtId="164" fontId="0" fillId="0" borderId="0" xfId="0" applyNumberFormat="1"/>
    <xf numFmtId="0" fontId="2" fillId="0" borderId="0" xfId="0" applyFont="1"/>
    <xf numFmtId="0" fontId="2" fillId="0" borderId="0" xfId="0" applyFont="1" applyAlignment="1">
      <alignment vertical="top"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0" xfId="0" applyFont="1"/>
    <xf numFmtId="165" fontId="3" fillId="0" borderId="0" xfId="0" applyNumberFormat="1" applyFont="1" applyAlignment="1">
      <alignment vertical="top"/>
    </xf>
    <xf numFmtId="0" fontId="5" fillId="0" borderId="0" xfId="0" applyFont="1"/>
    <xf numFmtId="165" fontId="5" fillId="0" borderId="0" xfId="0" applyNumberFormat="1" applyFont="1" applyAlignment="1">
      <alignment vertical="top"/>
    </xf>
    <xf numFmtId="0" fontId="6" fillId="0" borderId="0" xfId="0" applyFont="1" applyAlignment="1">
      <alignment horizontal="left" vertical="top" wrapText="1"/>
    </xf>
    <xf numFmtId="0" fontId="6" fillId="0" borderId="0" xfId="0" applyFont="1" applyAlignment="1">
      <alignment vertical="top"/>
    </xf>
    <xf numFmtId="165" fontId="6" fillId="0" borderId="0" xfId="0" applyNumberFormat="1" applyFont="1" applyAlignment="1">
      <alignment vertical="top"/>
    </xf>
    <xf numFmtId="0" fontId="7" fillId="0" borderId="0" xfId="0" applyFont="1"/>
    <xf numFmtId="166" fontId="7" fillId="0" borderId="0" xfId="0" applyNumberFormat="1" applyFont="1" applyAlignment="1">
      <alignment vertical="top"/>
    </xf>
    <xf numFmtId="166" fontId="7" fillId="0" borderId="0" xfId="0" applyNumberFormat="1" applyFont="1" applyAlignment="1">
      <alignment vertical="top" wrapText="1"/>
    </xf>
    <xf numFmtId="0" fontId="7" fillId="0" borderId="0" xfId="0" applyFont="1" applyAlignment="1">
      <alignment vertical="top" wrapText="1"/>
    </xf>
    <xf numFmtId="0" fontId="9" fillId="0" borderId="0" xfId="0" applyFont="1"/>
    <xf numFmtId="0" fontId="10" fillId="0" borderId="0" xfId="0" applyFont="1"/>
    <xf numFmtId="0" fontId="1" fillId="0" borderId="0" xfId="0" applyFont="1" applyBorder="1" applyAlignment="1">
      <alignment horizontal="center" vertical="center" wrapText="1"/>
    </xf>
    <xf numFmtId="0" fontId="5" fillId="0" borderId="0" xfId="0" applyFont="1" applyAlignment="1">
      <alignment vertical="top"/>
    </xf>
    <xf numFmtId="16" fontId="3" fillId="0" borderId="0" xfId="0" applyNumberFormat="1" applyFont="1" applyAlignment="1">
      <alignment vertical="top"/>
    </xf>
    <xf numFmtId="167" fontId="5" fillId="0" borderId="0" xfId="0" applyNumberFormat="1" applyFont="1" applyAlignment="1">
      <alignment vertical="top"/>
    </xf>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0" fontId="8" fillId="0" borderId="0" xfId="0" applyFont="1" applyAlignment="1">
      <alignment vertical="top" wrapText="1"/>
    </xf>
    <xf numFmtId="164" fontId="8" fillId="0" borderId="0" xfId="0" applyNumberFormat="1" applyFont="1" applyAlignment="1">
      <alignment vertical="top" wrapText="1"/>
    </xf>
    <xf numFmtId="164" fontId="3" fillId="0" borderId="0" xfId="0" applyNumberFormat="1" applyFont="1" applyAlignment="1">
      <alignment vertical="top"/>
    </xf>
    <xf numFmtId="164" fontId="5" fillId="0" borderId="0" xfId="0" applyNumberFormat="1" applyFont="1" applyAlignment="1">
      <alignment vertical="top"/>
    </xf>
    <xf numFmtId="0" fontId="3" fillId="0" borderId="0" xfId="0" applyFont="1" applyBorder="1" applyAlignment="1">
      <alignment horizontal="center" vertical="center" wrapText="1"/>
    </xf>
    <xf numFmtId="164" fontId="3" fillId="0" borderId="0" xfId="0" applyNumberFormat="1" applyFont="1" applyBorder="1" applyAlignment="1">
      <alignment horizontal="right" vertical="center" wrapText="1"/>
    </xf>
    <xf numFmtId="0" fontId="6" fillId="0" borderId="0" xfId="0" applyFont="1" applyAlignment="1">
      <alignment horizontal="left" vertical="top" wrapText="1"/>
    </xf>
    <xf numFmtId="0" fontId="1" fillId="0" borderId="5" xfId="0" applyFont="1" applyBorder="1" applyAlignment="1">
      <alignment vertical="top" wrapText="1"/>
    </xf>
    <xf numFmtId="0" fontId="1" fillId="0" borderId="8" xfId="0" applyFont="1" applyBorder="1" applyAlignment="1">
      <alignment horizontal="center" vertical="top" wrapText="1"/>
    </xf>
    <xf numFmtId="0" fontId="1" fillId="0" borderId="1" xfId="0" applyFont="1" applyBorder="1" applyAlignment="1">
      <alignment horizontal="center" vertical="top"/>
    </xf>
    <xf numFmtId="164" fontId="6" fillId="0" borderId="0" xfId="0" applyNumberFormat="1" applyFont="1" applyAlignment="1">
      <alignment vertical="top"/>
    </xf>
    <xf numFmtId="166" fontId="6" fillId="0" borderId="0" xfId="0" applyNumberFormat="1" applyFont="1" applyAlignment="1">
      <alignment vertical="top" wrapText="1"/>
    </xf>
    <xf numFmtId="164" fontId="12" fillId="0" borderId="0" xfId="0" applyNumberFormat="1" applyFont="1" applyAlignment="1">
      <alignment vertical="top" wrapText="1"/>
    </xf>
    <xf numFmtId="166" fontId="3" fillId="0" borderId="0" xfId="0" applyNumberFormat="1" applyFont="1" applyBorder="1" applyAlignment="1">
      <alignment horizontal="right" vertical="center" wrapText="1"/>
    </xf>
    <xf numFmtId="0" fontId="1" fillId="0" borderId="8" xfId="0" applyFont="1" applyBorder="1" applyAlignment="1">
      <alignment horizontal="center" vertical="top" wrapText="1"/>
    </xf>
    <xf numFmtId="0" fontId="3" fillId="0" borderId="0" xfId="0" applyFont="1" applyAlignment="1">
      <alignment vertical="top"/>
    </xf>
    <xf numFmtId="166" fontId="3" fillId="0" borderId="0" xfId="0" applyNumberFormat="1" applyFont="1" applyBorder="1" applyAlignment="1">
      <alignment horizontal="right" vertical="top" wrapText="1"/>
    </xf>
    <xf numFmtId="0" fontId="8"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3" fillId="0" borderId="7" xfId="0" applyFont="1" applyBorder="1" applyAlignment="1">
      <alignment horizontal="left" vertical="center" wrapText="1"/>
    </xf>
    <xf numFmtId="0" fontId="11"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0" xfId="0" applyFont="1" applyBorder="1" applyAlignment="1">
      <alignment horizontal="left"/>
    </xf>
    <xf numFmtId="0" fontId="5" fillId="0" borderId="0" xfId="0" applyFont="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4"/>
  <sheetViews>
    <sheetView tabSelected="1" view="pageBreakPreview" zoomScale="75" zoomScaleNormal="100" zoomScaleSheetLayoutView="75" workbookViewId="0">
      <selection activeCell="L54" sqref="L54"/>
    </sheetView>
  </sheetViews>
  <sheetFormatPr defaultRowHeight="15" x14ac:dyDescent="0.25"/>
  <cols>
    <col min="1" max="1" width="5.5703125" customWidth="1"/>
    <col min="2" max="2" width="1.85546875" hidden="1" customWidth="1"/>
    <col min="3" max="3" width="8.7109375" customWidth="1"/>
    <col min="7" max="7" width="102.140625" customWidth="1"/>
    <col min="8" max="8" width="7.140625" customWidth="1"/>
    <col min="9" max="9" width="16" customWidth="1"/>
    <col min="10" max="11" width="19.42578125" customWidth="1"/>
    <col min="12" max="12" width="26.28515625" customWidth="1"/>
    <col min="13" max="13" width="22" customWidth="1"/>
    <col min="14" max="14" width="20.7109375" customWidth="1"/>
  </cols>
  <sheetData>
    <row r="2" spans="3:13" ht="39" customHeight="1" x14ac:dyDescent="0.25">
      <c r="C2" s="53" t="s">
        <v>6</v>
      </c>
      <c r="D2" s="53"/>
      <c r="E2" s="53"/>
      <c r="F2" s="53"/>
      <c r="G2" s="53"/>
      <c r="H2" s="53"/>
      <c r="I2" s="53"/>
      <c r="J2" s="53"/>
      <c r="K2" s="53"/>
      <c r="L2" s="53"/>
      <c r="M2" s="53"/>
    </row>
    <row r="3" spans="3:13" ht="26.25" x14ac:dyDescent="0.4">
      <c r="C3" s="17"/>
      <c r="D3" s="17"/>
      <c r="E3" s="17"/>
      <c r="F3" s="17"/>
      <c r="G3" s="17"/>
      <c r="H3" s="17"/>
      <c r="I3" s="17"/>
      <c r="J3" s="17" t="s">
        <v>61</v>
      </c>
      <c r="K3" s="17"/>
      <c r="L3" s="17"/>
      <c r="M3" s="18" t="s">
        <v>5</v>
      </c>
    </row>
    <row r="5" spans="3:13" ht="409.6" customHeight="1" x14ac:dyDescent="0.25">
      <c r="C5" s="33" t="s">
        <v>1</v>
      </c>
      <c r="D5" s="54" t="s">
        <v>2</v>
      </c>
      <c r="E5" s="55"/>
      <c r="F5" s="55"/>
      <c r="G5" s="56"/>
      <c r="H5" s="54" t="s">
        <v>7</v>
      </c>
      <c r="I5" s="56"/>
      <c r="J5" s="34" t="s">
        <v>12</v>
      </c>
      <c r="K5" s="34" t="s">
        <v>49</v>
      </c>
      <c r="L5" s="40" t="s">
        <v>24</v>
      </c>
      <c r="M5" s="35" t="s">
        <v>4</v>
      </c>
    </row>
    <row r="6" spans="3:13" ht="25.5" customHeight="1" x14ac:dyDescent="0.25">
      <c r="C6" s="4">
        <v>1</v>
      </c>
      <c r="D6" s="57">
        <v>2</v>
      </c>
      <c r="E6" s="58"/>
      <c r="F6" s="58"/>
      <c r="G6" s="59"/>
      <c r="H6" s="57">
        <v>3</v>
      </c>
      <c r="I6" s="59"/>
      <c r="J6" s="5">
        <v>4</v>
      </c>
      <c r="K6" s="5">
        <v>5</v>
      </c>
      <c r="L6" s="5">
        <v>6</v>
      </c>
      <c r="M6" s="4">
        <v>7</v>
      </c>
    </row>
    <row r="7" spans="3:13" ht="25.5" customHeight="1" x14ac:dyDescent="0.25">
      <c r="C7" s="19"/>
      <c r="D7" s="47" t="s">
        <v>23</v>
      </c>
      <c r="E7" s="47"/>
      <c r="F7" s="47"/>
      <c r="G7" s="47"/>
      <c r="H7" s="30"/>
      <c r="I7" s="31">
        <f>I54</f>
        <v>0</v>
      </c>
      <c r="J7" s="31">
        <f t="shared" ref="J7:K7" si="0">J54</f>
        <v>532.351</v>
      </c>
      <c r="K7" s="31">
        <f t="shared" si="0"/>
        <v>887.84199999999998</v>
      </c>
      <c r="L7" s="31">
        <f>L54</f>
        <v>39.933</v>
      </c>
      <c r="M7" s="39">
        <f>I7+J7+K7+L7</f>
        <v>1460.126</v>
      </c>
    </row>
    <row r="8" spans="3:13" ht="37.5" customHeight="1" x14ac:dyDescent="0.35">
      <c r="C8" s="6" t="s">
        <v>9</v>
      </c>
      <c r="D8" s="60" t="s">
        <v>8</v>
      </c>
      <c r="E8" s="60"/>
      <c r="F8" s="60"/>
      <c r="G8" s="60"/>
      <c r="H8" s="6"/>
      <c r="I8" s="28">
        <f>I9+I14+I17+I20+I24+I27</f>
        <v>86.171999999999997</v>
      </c>
      <c r="J8" s="28">
        <f>J9+J14+J17+J20+J24</f>
        <v>0</v>
      </c>
      <c r="K8" s="28">
        <f t="shared" ref="K8" si="1">K9+K14+K17+K20+K24</f>
        <v>0</v>
      </c>
      <c r="L8" s="28">
        <f t="shared" ref="L8" si="2">L9+L14+L17+L20+L24</f>
        <v>0</v>
      </c>
      <c r="M8" s="39">
        <f t="shared" ref="M8:M54" si="3">I8+J8+K8+L8</f>
        <v>86.171999999999997</v>
      </c>
    </row>
    <row r="9" spans="3:13" ht="35.25" customHeight="1" x14ac:dyDescent="0.4">
      <c r="C9" s="20" t="s">
        <v>0</v>
      </c>
      <c r="D9" s="51" t="s">
        <v>25</v>
      </c>
      <c r="E9" s="51"/>
      <c r="F9" s="51"/>
      <c r="G9" s="51"/>
      <c r="H9" s="8"/>
      <c r="I9" s="9">
        <f>I10+I12</f>
        <v>0</v>
      </c>
      <c r="J9" s="9"/>
      <c r="K9" s="9"/>
      <c r="L9" s="9"/>
      <c r="M9" s="39">
        <f t="shared" si="3"/>
        <v>0</v>
      </c>
    </row>
    <row r="10" spans="3:13" ht="39" customHeight="1" x14ac:dyDescent="0.4">
      <c r="C10" s="20" t="s">
        <v>3</v>
      </c>
      <c r="D10" s="50" t="s">
        <v>27</v>
      </c>
      <c r="E10" s="51"/>
      <c r="F10" s="51"/>
      <c r="G10" s="51"/>
      <c r="H10" s="8"/>
      <c r="I10" s="9">
        <f>I11</f>
        <v>-58</v>
      </c>
      <c r="J10" s="9"/>
      <c r="K10" s="9"/>
      <c r="L10" s="9"/>
      <c r="M10" s="39">
        <f t="shared" si="3"/>
        <v>-58</v>
      </c>
    </row>
    <row r="11" spans="3:13" ht="99" customHeight="1" x14ac:dyDescent="0.4">
      <c r="C11" s="20"/>
      <c r="D11" s="61" t="s">
        <v>30</v>
      </c>
      <c r="E11" s="61"/>
      <c r="F11" s="61"/>
      <c r="G11" s="61"/>
      <c r="H11" s="8"/>
      <c r="I11" s="9">
        <v>-58</v>
      </c>
      <c r="J11" s="9"/>
      <c r="K11" s="9"/>
      <c r="L11" s="9"/>
      <c r="M11" s="39">
        <f t="shared" si="3"/>
        <v>-58</v>
      </c>
    </row>
    <row r="12" spans="3:13" ht="42.75" customHeight="1" x14ac:dyDescent="0.4">
      <c r="C12" s="21" t="s">
        <v>10</v>
      </c>
      <c r="D12" s="50" t="s">
        <v>26</v>
      </c>
      <c r="E12" s="50"/>
      <c r="F12" s="50"/>
      <c r="G12" s="50"/>
      <c r="H12" s="8"/>
      <c r="I12" s="7">
        <f>I13</f>
        <v>58</v>
      </c>
      <c r="J12" s="9"/>
      <c r="K12" s="9"/>
      <c r="L12" s="9"/>
      <c r="M12" s="39">
        <f t="shared" si="3"/>
        <v>58</v>
      </c>
    </row>
    <row r="13" spans="3:13" ht="63" customHeight="1" x14ac:dyDescent="0.4">
      <c r="C13" s="21"/>
      <c r="D13" s="61" t="s">
        <v>31</v>
      </c>
      <c r="E13" s="61"/>
      <c r="F13" s="61"/>
      <c r="G13" s="61"/>
      <c r="H13" s="8"/>
      <c r="I13" s="29">
        <v>58</v>
      </c>
      <c r="J13" s="9"/>
      <c r="K13" s="9"/>
      <c r="L13" s="9"/>
      <c r="M13" s="39">
        <f t="shared" si="3"/>
        <v>58</v>
      </c>
    </row>
    <row r="14" spans="3:13" ht="63" customHeight="1" x14ac:dyDescent="0.4">
      <c r="C14" s="21" t="s">
        <v>13</v>
      </c>
      <c r="D14" s="50" t="s">
        <v>32</v>
      </c>
      <c r="E14" s="50"/>
      <c r="F14" s="50"/>
      <c r="G14" s="50"/>
      <c r="H14" s="8"/>
      <c r="I14" s="29">
        <f>I15+I16</f>
        <v>0</v>
      </c>
      <c r="J14" s="29">
        <f>J15+J16</f>
        <v>0</v>
      </c>
      <c r="K14" s="29">
        <f>K15+K16</f>
        <v>0</v>
      </c>
      <c r="L14" s="29">
        <f>L15+L16</f>
        <v>0</v>
      </c>
      <c r="M14" s="39">
        <f t="shared" si="3"/>
        <v>0</v>
      </c>
    </row>
    <row r="15" spans="3:13" ht="42" customHeight="1" x14ac:dyDescent="0.4">
      <c r="C15" s="20" t="s">
        <v>14</v>
      </c>
      <c r="D15" s="61" t="s">
        <v>33</v>
      </c>
      <c r="E15" s="61"/>
      <c r="F15" s="61"/>
      <c r="G15" s="61"/>
      <c r="H15" s="8"/>
      <c r="I15" s="7">
        <v>-27</v>
      </c>
      <c r="J15" s="7"/>
      <c r="K15" s="7"/>
      <c r="L15" s="7"/>
      <c r="M15" s="39">
        <f t="shared" si="3"/>
        <v>-27</v>
      </c>
    </row>
    <row r="16" spans="3:13" ht="40.5" customHeight="1" x14ac:dyDescent="0.4">
      <c r="C16" s="20" t="s">
        <v>15</v>
      </c>
      <c r="D16" s="61" t="s">
        <v>34</v>
      </c>
      <c r="E16" s="61"/>
      <c r="F16" s="61"/>
      <c r="G16" s="61"/>
      <c r="H16" s="8"/>
      <c r="I16" s="22">
        <v>27</v>
      </c>
      <c r="J16" s="9"/>
      <c r="K16" s="9"/>
      <c r="L16" s="9"/>
      <c r="M16" s="39">
        <f t="shared" si="3"/>
        <v>27</v>
      </c>
    </row>
    <row r="17" spans="1:14" ht="36.75" customHeight="1" x14ac:dyDescent="0.4">
      <c r="C17" s="41" t="s">
        <v>16</v>
      </c>
      <c r="D17" s="50" t="s">
        <v>35</v>
      </c>
      <c r="E17" s="50"/>
      <c r="F17" s="50"/>
      <c r="G17" s="50"/>
      <c r="H17" s="8"/>
      <c r="I17" s="9">
        <f>I18+I19</f>
        <v>0</v>
      </c>
      <c r="J17" s="9"/>
      <c r="K17" s="9"/>
      <c r="L17" s="9"/>
      <c r="M17" s="39">
        <f t="shared" si="3"/>
        <v>0</v>
      </c>
    </row>
    <row r="18" spans="1:14" ht="60.75" customHeight="1" x14ac:dyDescent="0.4">
      <c r="C18" s="20" t="s">
        <v>36</v>
      </c>
      <c r="D18" s="61" t="s">
        <v>37</v>
      </c>
      <c r="E18" s="61"/>
      <c r="F18" s="61"/>
      <c r="G18" s="61"/>
      <c r="H18" s="8"/>
      <c r="I18" s="7">
        <v>-20</v>
      </c>
      <c r="J18" s="7"/>
      <c r="K18" s="7"/>
      <c r="L18" s="7"/>
      <c r="M18" s="39">
        <f t="shared" si="3"/>
        <v>-20</v>
      </c>
    </row>
    <row r="19" spans="1:14" ht="69.75" customHeight="1" x14ac:dyDescent="0.4">
      <c r="C19" s="20" t="s">
        <v>39</v>
      </c>
      <c r="D19" s="61" t="s">
        <v>38</v>
      </c>
      <c r="E19" s="61"/>
      <c r="F19" s="61"/>
      <c r="G19" s="61"/>
      <c r="H19" s="8"/>
      <c r="I19" s="9">
        <v>20</v>
      </c>
      <c r="J19" s="9"/>
      <c r="K19" s="9"/>
      <c r="L19" s="9"/>
      <c r="M19" s="39">
        <f t="shared" si="3"/>
        <v>20</v>
      </c>
    </row>
    <row r="20" spans="1:14" ht="37.5" customHeight="1" x14ac:dyDescent="0.25">
      <c r="C20" s="41" t="s">
        <v>17</v>
      </c>
      <c r="D20" s="46" t="s">
        <v>40</v>
      </c>
      <c r="E20" s="46"/>
      <c r="F20" s="46"/>
      <c r="G20" s="46"/>
      <c r="H20" s="11"/>
      <c r="I20" s="36"/>
      <c r="J20" s="12"/>
      <c r="K20" s="12"/>
      <c r="L20" s="12"/>
      <c r="M20" s="39">
        <f t="shared" si="3"/>
        <v>0</v>
      </c>
      <c r="N20" s="1" t="e">
        <f>#REF!+#REF!+#REF!+#REF!+#REF!+#REF!+#REF!+#REF!+#REF!+#REF!+#REF!+#REF!+#REF!+#REF!+#REF!+#REF!+#REF!+#REF!+#REF!+#REF!+#REF!+#REF!+#REF!+#REF!</f>
        <v>#REF!</v>
      </c>
    </row>
    <row r="21" spans="1:14" ht="144" customHeight="1" x14ac:dyDescent="0.25">
      <c r="C21" s="20" t="s">
        <v>41</v>
      </c>
      <c r="D21" s="52" t="s">
        <v>42</v>
      </c>
      <c r="E21" s="52"/>
      <c r="F21" s="52"/>
      <c r="G21" s="52"/>
      <c r="H21" s="11"/>
      <c r="I21" s="12"/>
      <c r="J21" s="12"/>
      <c r="K21" s="12"/>
      <c r="L21" s="12"/>
      <c r="M21" s="39">
        <f t="shared" si="3"/>
        <v>0</v>
      </c>
    </row>
    <row r="22" spans="1:14" ht="26.25" hidden="1" x14ac:dyDescent="0.4">
      <c r="A22" s="2"/>
      <c r="B22" s="2"/>
      <c r="C22" s="13"/>
      <c r="D22" s="13"/>
      <c r="E22" s="13"/>
      <c r="F22" s="13"/>
      <c r="G22" s="13"/>
      <c r="H22" s="13"/>
      <c r="I22" s="14"/>
      <c r="J22" s="14"/>
      <c r="K22" s="14"/>
      <c r="L22" s="14"/>
      <c r="M22" s="39">
        <f t="shared" si="3"/>
        <v>0</v>
      </c>
    </row>
    <row r="23" spans="1:14" ht="26.25" hidden="1" customHeight="1" x14ac:dyDescent="0.25">
      <c r="A23" s="3"/>
      <c r="B23" s="3"/>
      <c r="C23" s="16"/>
      <c r="D23" s="46" t="s">
        <v>43</v>
      </c>
      <c r="E23" s="46"/>
      <c r="F23" s="46"/>
      <c r="G23" s="46"/>
      <c r="H23" s="46"/>
      <c r="I23" s="15"/>
      <c r="J23" s="15"/>
      <c r="K23" s="15"/>
      <c r="L23" s="15"/>
      <c r="M23" s="39">
        <f t="shared" si="3"/>
        <v>0</v>
      </c>
    </row>
    <row r="24" spans="1:14" ht="113.25" customHeight="1" x14ac:dyDescent="0.25">
      <c r="A24" s="3"/>
      <c r="B24" s="3"/>
      <c r="C24" s="26" t="s">
        <v>18</v>
      </c>
      <c r="D24" s="46"/>
      <c r="E24" s="46"/>
      <c r="F24" s="46"/>
      <c r="G24" s="46"/>
      <c r="H24" s="46"/>
      <c r="I24" s="24"/>
      <c r="J24" s="15"/>
      <c r="K24" s="15"/>
      <c r="L24" s="37"/>
      <c r="M24" s="39">
        <f t="shared" si="3"/>
        <v>0</v>
      </c>
    </row>
    <row r="25" spans="1:14" ht="45.75" hidden="1" customHeight="1" x14ac:dyDescent="0.25">
      <c r="A25" s="3"/>
      <c r="B25" s="3"/>
      <c r="C25" s="16"/>
      <c r="D25" s="49"/>
      <c r="E25" s="49"/>
      <c r="F25" s="49"/>
      <c r="G25" s="49"/>
      <c r="H25" s="49"/>
      <c r="I25" s="15"/>
      <c r="J25" s="15"/>
      <c r="K25" s="15"/>
      <c r="L25" s="15"/>
      <c r="M25" s="39">
        <f t="shared" si="3"/>
        <v>0</v>
      </c>
    </row>
    <row r="26" spans="1:14" ht="30.75" hidden="1" customHeight="1" x14ac:dyDescent="0.25">
      <c r="A26" s="3"/>
      <c r="B26" s="3"/>
      <c r="C26" s="16"/>
      <c r="D26" s="49"/>
      <c r="E26" s="49"/>
      <c r="F26" s="49"/>
      <c r="G26" s="49"/>
      <c r="H26" s="49"/>
      <c r="I26" s="15"/>
      <c r="J26" s="15"/>
      <c r="K26" s="15"/>
      <c r="L26" s="15"/>
      <c r="M26" s="39">
        <f t="shared" si="3"/>
        <v>0</v>
      </c>
    </row>
    <row r="27" spans="1:14" ht="144.75" customHeight="1" x14ac:dyDescent="0.25">
      <c r="A27" s="3"/>
      <c r="B27" s="3"/>
      <c r="C27" s="43" t="s">
        <v>62</v>
      </c>
      <c r="D27" s="46" t="s">
        <v>63</v>
      </c>
      <c r="E27" s="46"/>
      <c r="F27" s="46"/>
      <c r="G27" s="46"/>
      <c r="H27" s="45"/>
      <c r="I27" s="37">
        <v>86.171999999999997</v>
      </c>
      <c r="J27" s="15"/>
      <c r="K27" s="15"/>
      <c r="L27" s="15"/>
      <c r="M27" s="42">
        <f t="shared" si="3"/>
        <v>86.171999999999997</v>
      </c>
    </row>
    <row r="28" spans="1:14" ht="42.75" customHeight="1" x14ac:dyDescent="0.25">
      <c r="A28" s="3"/>
      <c r="B28" s="3"/>
      <c r="C28" s="26"/>
      <c r="D28" s="46" t="s">
        <v>19</v>
      </c>
      <c r="E28" s="46"/>
      <c r="F28" s="46"/>
      <c r="G28" s="46"/>
      <c r="H28" s="10"/>
      <c r="I28" s="27">
        <f>I8</f>
        <v>86.171999999999997</v>
      </c>
      <c r="J28" s="27">
        <f t="shared" ref="J28:L28" si="4">J8</f>
        <v>0</v>
      </c>
      <c r="K28" s="27">
        <f t="shared" si="4"/>
        <v>0</v>
      </c>
      <c r="L28" s="27">
        <f t="shared" si="4"/>
        <v>0</v>
      </c>
      <c r="M28" s="42">
        <f t="shared" si="3"/>
        <v>86.171999999999997</v>
      </c>
    </row>
    <row r="29" spans="1:14" ht="66" customHeight="1" x14ac:dyDescent="0.25">
      <c r="A29" s="3"/>
      <c r="B29" s="3"/>
      <c r="C29" s="26" t="s">
        <v>20</v>
      </c>
      <c r="D29" s="46" t="s">
        <v>21</v>
      </c>
      <c r="E29" s="46"/>
      <c r="F29" s="46"/>
      <c r="G29" s="46"/>
      <c r="H29" s="10"/>
      <c r="I29" s="27">
        <f>I30+I35+I43+I50+I52</f>
        <v>-86.171999999999997</v>
      </c>
      <c r="J29" s="27">
        <f t="shared" ref="J29:L29" si="5">J30+J35+J43+J50</f>
        <v>532.351</v>
      </c>
      <c r="K29" s="27">
        <f t="shared" si="5"/>
        <v>887.84199999999998</v>
      </c>
      <c r="L29" s="27">
        <f t="shared" si="5"/>
        <v>39.933</v>
      </c>
      <c r="M29" s="39">
        <f t="shared" si="3"/>
        <v>1373.954</v>
      </c>
    </row>
    <row r="30" spans="1:14" ht="110.25" customHeight="1" x14ac:dyDescent="0.25">
      <c r="A30" s="3"/>
      <c r="B30" s="3"/>
      <c r="C30" s="20" t="s">
        <v>0</v>
      </c>
      <c r="D30" s="46" t="s">
        <v>28</v>
      </c>
      <c r="E30" s="46"/>
      <c r="F30" s="46"/>
      <c r="G30" s="46"/>
      <c r="H30" s="10"/>
      <c r="I30" s="27">
        <f>I31+I33</f>
        <v>0</v>
      </c>
      <c r="J30" s="27"/>
      <c r="K30" s="27"/>
      <c r="L30" s="27"/>
      <c r="M30" s="39">
        <f t="shared" si="3"/>
        <v>0</v>
      </c>
    </row>
    <row r="31" spans="1:14" ht="30" customHeight="1" x14ac:dyDescent="0.25">
      <c r="A31" s="3"/>
      <c r="B31" s="3"/>
      <c r="C31" s="20" t="s">
        <v>3</v>
      </c>
      <c r="D31" s="50" t="s">
        <v>27</v>
      </c>
      <c r="E31" s="51"/>
      <c r="F31" s="51"/>
      <c r="G31" s="51"/>
      <c r="H31" s="10"/>
      <c r="I31" s="27">
        <f>I32</f>
        <v>-0.312</v>
      </c>
      <c r="J31" s="27"/>
      <c r="K31" s="27"/>
      <c r="L31" s="27"/>
      <c r="M31" s="39">
        <f t="shared" si="3"/>
        <v>-0.312</v>
      </c>
    </row>
    <row r="32" spans="1:14" ht="40.5" customHeight="1" x14ac:dyDescent="0.25">
      <c r="A32" s="3"/>
      <c r="B32" s="3"/>
      <c r="C32" s="25"/>
      <c r="D32" s="52" t="s">
        <v>44</v>
      </c>
      <c r="E32" s="52"/>
      <c r="F32" s="52"/>
      <c r="G32" s="52"/>
      <c r="H32" s="10"/>
      <c r="I32" s="23">
        <v>-0.312</v>
      </c>
      <c r="J32" s="27"/>
      <c r="K32" s="27"/>
      <c r="L32" s="27"/>
      <c r="M32" s="39">
        <f t="shared" si="3"/>
        <v>-0.312</v>
      </c>
    </row>
    <row r="33" spans="1:13" ht="39" customHeight="1" x14ac:dyDescent="0.25">
      <c r="A33" s="3"/>
      <c r="B33" s="3"/>
      <c r="C33" s="21" t="s">
        <v>10</v>
      </c>
      <c r="D33" s="50" t="s">
        <v>26</v>
      </c>
      <c r="E33" s="50"/>
      <c r="F33" s="50"/>
      <c r="G33" s="50"/>
      <c r="H33" s="10"/>
      <c r="I33" s="27">
        <f>I34</f>
        <v>0.312</v>
      </c>
      <c r="J33" s="27"/>
      <c r="K33" s="27"/>
      <c r="L33" s="27"/>
      <c r="M33" s="39">
        <f t="shared" si="3"/>
        <v>0.312</v>
      </c>
    </row>
    <row r="34" spans="1:13" ht="60" customHeight="1" x14ac:dyDescent="0.25">
      <c r="A34" s="3"/>
      <c r="B34" s="3"/>
      <c r="C34" s="25"/>
      <c r="D34" s="52" t="s">
        <v>45</v>
      </c>
      <c r="E34" s="52"/>
      <c r="F34" s="52"/>
      <c r="G34" s="52"/>
      <c r="H34" s="10"/>
      <c r="I34" s="23">
        <v>0.312</v>
      </c>
      <c r="J34" s="27"/>
      <c r="K34" s="27"/>
      <c r="L34" s="23"/>
      <c r="M34" s="39">
        <f t="shared" si="3"/>
        <v>0.312</v>
      </c>
    </row>
    <row r="35" spans="1:13" ht="60" customHeight="1" x14ac:dyDescent="0.25">
      <c r="A35" s="3"/>
      <c r="B35" s="3"/>
      <c r="C35" s="26" t="s">
        <v>13</v>
      </c>
      <c r="D35" s="46" t="s">
        <v>46</v>
      </c>
      <c r="E35" s="46"/>
      <c r="F35" s="46"/>
      <c r="G35" s="46"/>
      <c r="H35" s="10"/>
      <c r="I35" s="23"/>
      <c r="J35" s="27"/>
      <c r="K35" s="27">
        <f>K36</f>
        <v>887.84199999999998</v>
      </c>
      <c r="L35" s="23"/>
      <c r="M35" s="39">
        <f t="shared" si="3"/>
        <v>887.84199999999998</v>
      </c>
    </row>
    <row r="36" spans="1:13" ht="40.5" customHeight="1" x14ac:dyDescent="0.25">
      <c r="A36" s="3"/>
      <c r="B36" s="3"/>
      <c r="C36" s="25"/>
      <c r="D36" s="46" t="s">
        <v>29</v>
      </c>
      <c r="E36" s="46"/>
      <c r="F36" s="46"/>
      <c r="G36" s="46"/>
      <c r="H36" s="32"/>
      <c r="I36" s="27">
        <f>I37+I38+I39</f>
        <v>0</v>
      </c>
      <c r="J36" s="27"/>
      <c r="K36" s="27">
        <f>K37+K38+K39+K40+K41+K42</f>
        <v>887.84199999999998</v>
      </c>
      <c r="L36" s="23"/>
      <c r="M36" s="39">
        <f t="shared" si="3"/>
        <v>887.84199999999998</v>
      </c>
    </row>
    <row r="37" spans="1:13" ht="84" customHeight="1" x14ac:dyDescent="0.25">
      <c r="A37" s="3"/>
      <c r="B37" s="3"/>
      <c r="C37" s="25"/>
      <c r="D37" s="52" t="s">
        <v>47</v>
      </c>
      <c r="E37" s="52"/>
      <c r="F37" s="52"/>
      <c r="G37" s="52"/>
      <c r="H37" s="32"/>
      <c r="I37" s="23"/>
      <c r="J37" s="27"/>
      <c r="K37" s="23">
        <v>170.76599999999999</v>
      </c>
      <c r="L37" s="23"/>
      <c r="M37" s="39">
        <f t="shared" si="3"/>
        <v>170.76599999999999</v>
      </c>
    </row>
    <row r="38" spans="1:13" ht="40.5" customHeight="1" x14ac:dyDescent="0.25">
      <c r="A38" s="3"/>
      <c r="B38" s="3"/>
      <c r="C38" s="25"/>
      <c r="D38" s="52" t="s">
        <v>48</v>
      </c>
      <c r="E38" s="52"/>
      <c r="F38" s="52"/>
      <c r="G38" s="52"/>
      <c r="H38" s="32"/>
      <c r="I38" s="23"/>
      <c r="J38" s="27"/>
      <c r="K38" s="23">
        <v>234.077</v>
      </c>
      <c r="L38" s="23"/>
      <c r="M38" s="39">
        <f t="shared" si="3"/>
        <v>234.077</v>
      </c>
    </row>
    <row r="39" spans="1:13" ht="42" customHeight="1" x14ac:dyDescent="0.25">
      <c r="A39" s="3"/>
      <c r="B39" s="3"/>
      <c r="C39" s="25"/>
      <c r="D39" s="52" t="s">
        <v>50</v>
      </c>
      <c r="E39" s="52"/>
      <c r="F39" s="52"/>
      <c r="G39" s="52"/>
      <c r="H39" s="32"/>
      <c r="I39" s="23"/>
      <c r="J39" s="27"/>
      <c r="K39" s="23">
        <v>286.71800000000002</v>
      </c>
      <c r="L39" s="23"/>
      <c r="M39" s="39">
        <f t="shared" si="3"/>
        <v>286.71800000000002</v>
      </c>
    </row>
    <row r="40" spans="1:13" ht="82.5" customHeight="1" x14ac:dyDescent="0.25">
      <c r="A40" s="3"/>
      <c r="B40" s="3"/>
      <c r="C40" s="26"/>
      <c r="D40" s="52" t="s">
        <v>51</v>
      </c>
      <c r="E40" s="52"/>
      <c r="F40" s="52"/>
      <c r="G40" s="52"/>
      <c r="H40" s="32"/>
      <c r="I40" s="27"/>
      <c r="J40" s="27"/>
      <c r="K40" s="23">
        <v>171.392</v>
      </c>
      <c r="L40" s="23"/>
      <c r="M40" s="39">
        <f t="shared" si="3"/>
        <v>171.392</v>
      </c>
    </row>
    <row r="41" spans="1:13" ht="40.5" customHeight="1" x14ac:dyDescent="0.25">
      <c r="A41" s="3"/>
      <c r="B41" s="3"/>
      <c r="C41" s="25"/>
      <c r="D41" s="52" t="s">
        <v>52</v>
      </c>
      <c r="E41" s="52"/>
      <c r="F41" s="52"/>
      <c r="G41" s="52"/>
      <c r="H41" s="32"/>
      <c r="I41" s="38"/>
      <c r="J41" s="27"/>
      <c r="K41" s="23">
        <v>19.367999999999999</v>
      </c>
      <c r="L41" s="23"/>
      <c r="M41" s="39">
        <f t="shared" si="3"/>
        <v>19.367999999999999</v>
      </c>
    </row>
    <row r="42" spans="1:13" ht="143.25" customHeight="1" x14ac:dyDescent="0.25">
      <c r="A42" s="3"/>
      <c r="B42" s="3"/>
      <c r="C42" s="25"/>
      <c r="D42" s="52" t="s">
        <v>53</v>
      </c>
      <c r="E42" s="52"/>
      <c r="F42" s="52"/>
      <c r="G42" s="52"/>
      <c r="H42" s="32"/>
      <c r="I42" s="23"/>
      <c r="J42" s="27"/>
      <c r="K42" s="23">
        <v>5.5209999999999999</v>
      </c>
      <c r="L42" s="23"/>
      <c r="M42" s="39">
        <f t="shared" si="3"/>
        <v>5.5209999999999999</v>
      </c>
    </row>
    <row r="43" spans="1:13" ht="40.5" customHeight="1" x14ac:dyDescent="0.25">
      <c r="A43" s="3"/>
      <c r="B43" s="3"/>
      <c r="C43" s="26" t="s">
        <v>16</v>
      </c>
      <c r="D43" s="46" t="s">
        <v>54</v>
      </c>
      <c r="E43" s="46"/>
      <c r="F43" s="46"/>
      <c r="G43" s="46"/>
      <c r="H43" s="32"/>
      <c r="I43" s="23"/>
      <c r="J43" s="27">
        <f>J44+J45+J46+J47+J48+J49</f>
        <v>532.351</v>
      </c>
      <c r="K43" s="27"/>
      <c r="L43" s="23"/>
      <c r="M43" s="39">
        <f t="shared" si="3"/>
        <v>532.351</v>
      </c>
    </row>
    <row r="44" spans="1:13" ht="40.5" customHeight="1" x14ac:dyDescent="0.25">
      <c r="A44" s="3"/>
      <c r="B44" s="3"/>
      <c r="C44" s="25"/>
      <c r="D44" s="52" t="s">
        <v>55</v>
      </c>
      <c r="E44" s="52"/>
      <c r="F44" s="52"/>
      <c r="G44" s="52"/>
      <c r="H44" s="32"/>
      <c r="I44" s="23"/>
      <c r="J44" s="23">
        <v>121</v>
      </c>
      <c r="K44" s="27"/>
      <c r="L44" s="23"/>
      <c r="M44" s="39">
        <f t="shared" si="3"/>
        <v>121</v>
      </c>
    </row>
    <row r="45" spans="1:13" ht="58.5" customHeight="1" x14ac:dyDescent="0.25">
      <c r="A45" s="3"/>
      <c r="B45" s="3"/>
      <c r="C45" s="25"/>
      <c r="D45" s="52" t="s">
        <v>56</v>
      </c>
      <c r="E45" s="52"/>
      <c r="F45" s="52"/>
      <c r="G45" s="52"/>
      <c r="H45" s="32"/>
      <c r="I45" s="23"/>
      <c r="J45" s="23">
        <v>13.8</v>
      </c>
      <c r="K45" s="27"/>
      <c r="L45" s="23"/>
      <c r="M45" s="39">
        <f t="shared" si="3"/>
        <v>13.8</v>
      </c>
    </row>
    <row r="46" spans="1:13" ht="75.75" customHeight="1" x14ac:dyDescent="0.25">
      <c r="A46" s="3"/>
      <c r="B46" s="3"/>
      <c r="C46" s="25"/>
      <c r="D46" s="52" t="s">
        <v>57</v>
      </c>
      <c r="E46" s="52"/>
      <c r="F46" s="52"/>
      <c r="G46" s="52"/>
      <c r="H46" s="32"/>
      <c r="I46" s="23"/>
      <c r="J46" s="23">
        <v>49.987000000000002</v>
      </c>
      <c r="K46" s="27"/>
      <c r="L46" s="23"/>
      <c r="M46" s="39">
        <f t="shared" si="3"/>
        <v>49.987000000000002</v>
      </c>
    </row>
    <row r="47" spans="1:13" ht="69.75" customHeight="1" x14ac:dyDescent="0.25">
      <c r="A47" s="3"/>
      <c r="B47" s="3"/>
      <c r="C47" s="25"/>
      <c r="D47" s="52" t="s">
        <v>58</v>
      </c>
      <c r="E47" s="52"/>
      <c r="F47" s="52"/>
      <c r="G47" s="52"/>
      <c r="H47" s="32"/>
      <c r="I47" s="38"/>
      <c r="J47" s="23">
        <v>9.1999999999999993</v>
      </c>
      <c r="K47" s="27"/>
      <c r="L47" s="23"/>
      <c r="M47" s="39">
        <f t="shared" si="3"/>
        <v>9.1999999999999993</v>
      </c>
    </row>
    <row r="48" spans="1:13" ht="78.75" customHeight="1" x14ac:dyDescent="0.25">
      <c r="A48" s="3"/>
      <c r="B48" s="3"/>
      <c r="C48" s="25"/>
      <c r="D48" s="52" t="s">
        <v>59</v>
      </c>
      <c r="E48" s="52"/>
      <c r="F48" s="52"/>
      <c r="G48" s="52"/>
      <c r="H48" s="32"/>
      <c r="I48" s="23"/>
      <c r="J48" s="23">
        <v>299.988</v>
      </c>
      <c r="K48" s="27"/>
      <c r="L48" s="23"/>
      <c r="M48" s="39">
        <f t="shared" si="3"/>
        <v>299.988</v>
      </c>
    </row>
    <row r="49" spans="1:13" ht="78.75" customHeight="1" x14ac:dyDescent="0.25">
      <c r="A49" s="3"/>
      <c r="B49" s="3"/>
      <c r="C49" s="25"/>
      <c r="D49" s="52" t="s">
        <v>64</v>
      </c>
      <c r="E49" s="52"/>
      <c r="F49" s="52"/>
      <c r="G49" s="52"/>
      <c r="H49" s="44"/>
      <c r="I49" s="23"/>
      <c r="J49" s="23">
        <v>38.375999999999998</v>
      </c>
      <c r="K49" s="27"/>
      <c r="L49" s="23"/>
      <c r="M49" s="42">
        <f t="shared" si="3"/>
        <v>38.375999999999998</v>
      </c>
    </row>
    <row r="50" spans="1:13" ht="68.25" customHeight="1" x14ac:dyDescent="0.25">
      <c r="A50" s="3"/>
      <c r="B50" s="3"/>
      <c r="C50" s="26" t="s">
        <v>17</v>
      </c>
      <c r="D50" s="46" t="s">
        <v>60</v>
      </c>
      <c r="E50" s="46"/>
      <c r="F50" s="46"/>
      <c r="G50" s="46"/>
      <c r="H50" s="32"/>
      <c r="I50" s="23"/>
      <c r="J50" s="27"/>
      <c r="K50" s="27"/>
      <c r="L50" s="27">
        <f>L51</f>
        <v>39.933</v>
      </c>
      <c r="M50" s="39">
        <f t="shared" si="3"/>
        <v>39.933</v>
      </c>
    </row>
    <row r="51" spans="1:13" ht="59.25" customHeight="1" x14ac:dyDescent="0.25">
      <c r="A51" s="3"/>
      <c r="B51" s="3"/>
      <c r="C51" s="25"/>
      <c r="D51" s="52" t="s">
        <v>65</v>
      </c>
      <c r="E51" s="52"/>
      <c r="F51" s="52"/>
      <c r="G51" s="52"/>
      <c r="H51" s="32"/>
      <c r="I51" s="23"/>
      <c r="J51" s="27"/>
      <c r="K51" s="27"/>
      <c r="L51" s="23">
        <v>39.933</v>
      </c>
      <c r="M51" s="39">
        <f t="shared" si="3"/>
        <v>39.933</v>
      </c>
    </row>
    <row r="52" spans="1:13" ht="86.25" customHeight="1" x14ac:dyDescent="0.25">
      <c r="A52" s="3"/>
      <c r="B52" s="3"/>
      <c r="C52" s="26" t="s">
        <v>18</v>
      </c>
      <c r="D52" s="46" t="s">
        <v>66</v>
      </c>
      <c r="E52" s="46"/>
      <c r="F52" s="46"/>
      <c r="G52" s="46"/>
      <c r="H52" s="10"/>
      <c r="I52" s="23">
        <v>-86.171999999999997</v>
      </c>
      <c r="J52" s="27"/>
      <c r="K52" s="27"/>
      <c r="L52" s="27"/>
      <c r="M52" s="42">
        <f t="shared" si="3"/>
        <v>-86.171999999999997</v>
      </c>
    </row>
    <row r="53" spans="1:13" ht="45.75" customHeight="1" x14ac:dyDescent="0.25">
      <c r="A53" s="3"/>
      <c r="B53" s="3"/>
      <c r="C53" s="25"/>
      <c r="D53" s="48" t="s">
        <v>22</v>
      </c>
      <c r="E53" s="48"/>
      <c r="F53" s="48"/>
      <c r="G53" s="48"/>
      <c r="H53" s="10"/>
      <c r="I53" s="27">
        <f>I29</f>
        <v>-86.171999999999997</v>
      </c>
      <c r="J53" s="27">
        <f t="shared" ref="J53:L53" si="6">J29</f>
        <v>532.351</v>
      </c>
      <c r="K53" s="27">
        <f t="shared" si="6"/>
        <v>887.84199999999998</v>
      </c>
      <c r="L53" s="27">
        <f t="shared" si="6"/>
        <v>39.933</v>
      </c>
      <c r="M53" s="42">
        <f t="shared" si="3"/>
        <v>1373.954</v>
      </c>
    </row>
    <row r="54" spans="1:13" ht="51" customHeight="1" x14ac:dyDescent="0.4">
      <c r="C54" s="17"/>
      <c r="D54" s="46" t="s">
        <v>11</v>
      </c>
      <c r="E54" s="46"/>
      <c r="F54" s="46"/>
      <c r="G54" s="46"/>
      <c r="H54" s="41"/>
      <c r="I54" s="28">
        <f>I53+I28</f>
        <v>0</v>
      </c>
      <c r="J54" s="28">
        <f t="shared" ref="J54:L54" si="7">J53+J28</f>
        <v>532.351</v>
      </c>
      <c r="K54" s="28">
        <f t="shared" si="7"/>
        <v>887.84199999999998</v>
      </c>
      <c r="L54" s="28">
        <f t="shared" si="7"/>
        <v>39.933</v>
      </c>
      <c r="M54" s="42">
        <f t="shared" si="3"/>
        <v>1460.126</v>
      </c>
    </row>
  </sheetData>
  <mergeCells count="51">
    <mergeCell ref="D27:G27"/>
    <mergeCell ref="D49:G49"/>
    <mergeCell ref="D54:G54"/>
    <mergeCell ref="D38:G38"/>
    <mergeCell ref="D37:G37"/>
    <mergeCell ref="D39:G39"/>
    <mergeCell ref="D40:G40"/>
    <mergeCell ref="D41:G41"/>
    <mergeCell ref="D42:G42"/>
    <mergeCell ref="D52:G52"/>
    <mergeCell ref="D46:G46"/>
    <mergeCell ref="D47:G47"/>
    <mergeCell ref="D45:G45"/>
    <mergeCell ref="D43:G43"/>
    <mergeCell ref="D44:G44"/>
    <mergeCell ref="D48:G48"/>
    <mergeCell ref="D51:G51"/>
    <mergeCell ref="D50:G50"/>
    <mergeCell ref="D19:G19"/>
    <mergeCell ref="D18:G18"/>
    <mergeCell ref="D20:G20"/>
    <mergeCell ref="D10:G10"/>
    <mergeCell ref="D11:G11"/>
    <mergeCell ref="D12:G12"/>
    <mergeCell ref="D13:G13"/>
    <mergeCell ref="D9:G9"/>
    <mergeCell ref="D15:G15"/>
    <mergeCell ref="D16:G16"/>
    <mergeCell ref="D17:G17"/>
    <mergeCell ref="D14:G14"/>
    <mergeCell ref="C2:M2"/>
    <mergeCell ref="D5:G5"/>
    <mergeCell ref="H5:I5"/>
    <mergeCell ref="D6:G6"/>
    <mergeCell ref="H6:I6"/>
    <mergeCell ref="D36:G36"/>
    <mergeCell ref="D7:G7"/>
    <mergeCell ref="D53:G53"/>
    <mergeCell ref="D35:G35"/>
    <mergeCell ref="D23:H24"/>
    <mergeCell ref="D28:G28"/>
    <mergeCell ref="D29:G29"/>
    <mergeCell ref="D30:G30"/>
    <mergeCell ref="D25:H25"/>
    <mergeCell ref="D26:H26"/>
    <mergeCell ref="D31:G31"/>
    <mergeCell ref="D32:G32"/>
    <mergeCell ref="D34:G34"/>
    <mergeCell ref="D33:G33"/>
    <mergeCell ref="D21:G21"/>
    <mergeCell ref="D8:G8"/>
  </mergeCells>
  <pageMargins left="0.70866141732283472" right="0.70866141732283472" top="0.74803149606299213" bottom="0.74803149606299213" header="0.31496062992125984" footer="0.31496062992125984"/>
  <pageSetup paperSize="9" scale="35" orientation="portrait" r:id="rId1"/>
  <rowBreaks count="1" manualBreakCount="1">
    <brk id="3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Користувач Windows</cp:lastModifiedBy>
  <cp:lastPrinted>2021-09-02T17:46:24Z</cp:lastPrinted>
  <dcterms:created xsi:type="dcterms:W3CDTF">2018-01-10T14:44:18Z</dcterms:created>
  <dcterms:modified xsi:type="dcterms:W3CDTF">2021-09-02T17:47:26Z</dcterms:modified>
</cp:coreProperties>
</file>