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05" yWindow="-105" windowWidth="20730" windowHeight="11760"/>
  </bookViews>
  <sheets>
    <sheet name="Лист1" sheetId="1" r:id="rId1"/>
  </sheets>
  <definedNames>
    <definedName name="_xlnm.Print_Titles" localSheetId="0">Лист1!$4:$5</definedName>
    <definedName name="_xlnm.Print_Area" localSheetId="0">Лист1!$A$1:$M$90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89" i="1"/>
  <c r="M6"/>
  <c r="J6"/>
  <c r="K6"/>
  <c r="L6"/>
  <c r="I6"/>
  <c r="J89"/>
  <c r="K89"/>
  <c r="L89"/>
  <c r="I89"/>
  <c r="M74"/>
  <c r="J74"/>
  <c r="K74"/>
  <c r="L74"/>
  <c r="I74"/>
  <c r="J75"/>
  <c r="K75"/>
  <c r="L75"/>
  <c r="I75"/>
  <c r="J76"/>
  <c r="K76"/>
  <c r="L76"/>
  <c r="I76"/>
  <c r="J78"/>
  <c r="K78"/>
  <c r="L78"/>
  <c r="I78"/>
  <c r="J79"/>
  <c r="K79"/>
  <c r="L79"/>
  <c r="I79"/>
  <c r="J81"/>
  <c r="K81"/>
  <c r="L81"/>
  <c r="I81"/>
  <c r="J82"/>
  <c r="K82"/>
  <c r="L82"/>
  <c r="I82"/>
  <c r="J84"/>
  <c r="K84"/>
  <c r="L84"/>
  <c r="I84"/>
  <c r="M85"/>
  <c r="J85"/>
  <c r="K85"/>
  <c r="L85"/>
  <c r="I85"/>
  <c r="M83"/>
  <c r="M66"/>
  <c r="J64"/>
  <c r="K64"/>
  <c r="L64"/>
  <c r="I65"/>
  <c r="I64" s="1"/>
  <c r="M72"/>
  <c r="L68"/>
  <c r="J40"/>
  <c r="K40"/>
  <c r="L40"/>
  <c r="I40"/>
  <c r="M40" s="1"/>
  <c r="M42"/>
  <c r="M41"/>
  <c r="J61"/>
  <c r="K61"/>
  <c r="L61"/>
  <c r="I61"/>
  <c r="I55"/>
  <c r="J49"/>
  <c r="J44" s="1"/>
  <c r="K49"/>
  <c r="L49"/>
  <c r="L44" s="1"/>
  <c r="I49"/>
  <c r="M49" s="1"/>
  <c r="M53"/>
  <c r="M52"/>
  <c r="M51"/>
  <c r="M50"/>
  <c r="K46"/>
  <c r="K44" s="1"/>
  <c r="M48"/>
  <c r="J33"/>
  <c r="K33"/>
  <c r="L33"/>
  <c r="L32" s="1"/>
  <c r="I33"/>
  <c r="M36"/>
  <c r="M19"/>
  <c r="L18"/>
  <c r="J9"/>
  <c r="K9"/>
  <c r="L9"/>
  <c r="J26"/>
  <c r="K26"/>
  <c r="L26"/>
  <c r="I26"/>
  <c r="M26" s="1"/>
  <c r="J15"/>
  <c r="K15"/>
  <c r="I15"/>
  <c r="J20"/>
  <c r="M22"/>
  <c r="M24"/>
  <c r="M25"/>
  <c r="M14"/>
  <c r="I9"/>
  <c r="L7" l="1"/>
  <c r="M33"/>
  <c r="M46"/>
  <c r="I44"/>
  <c r="M44" s="1"/>
  <c r="M65"/>
  <c r="M64" s="1"/>
  <c r="M9"/>
  <c r="M88" l="1"/>
  <c r="M15" l="1"/>
  <c r="M29" l="1"/>
  <c r="M39"/>
  <c r="J18"/>
  <c r="J7" s="1"/>
  <c r="K18"/>
  <c r="I18"/>
  <c r="J69"/>
  <c r="J68" s="1"/>
  <c r="J32" s="1"/>
  <c r="K69"/>
  <c r="K68" s="1"/>
  <c r="K32" s="1"/>
  <c r="M71"/>
  <c r="M70"/>
  <c r="I20"/>
  <c r="M67"/>
  <c r="M38"/>
  <c r="M63"/>
  <c r="M61"/>
  <c r="N29"/>
  <c r="M60"/>
  <c r="M27"/>
  <c r="M30"/>
  <c r="M59"/>
  <c r="M18" l="1"/>
  <c r="I7"/>
  <c r="M31"/>
  <c r="M62"/>
  <c r="I69"/>
  <c r="M28"/>
  <c r="M69" l="1"/>
  <c r="I68"/>
  <c r="M21"/>
  <c r="M68" l="1"/>
  <c r="I32"/>
  <c r="M32" s="1"/>
  <c r="M81"/>
  <c r="M77"/>
  <c r="M80"/>
  <c r="M75"/>
  <c r="M76" l="1"/>
  <c r="M87"/>
  <c r="M82"/>
  <c r="M78"/>
  <c r="M84"/>
  <c r="M35" l="1"/>
  <c r="M37"/>
  <c r="M56"/>
  <c r="M57"/>
  <c r="M58"/>
  <c r="M47"/>
  <c r="M54"/>
  <c r="M55"/>
  <c r="M34" l="1"/>
  <c r="M79" l="1"/>
  <c r="K20" l="1"/>
  <c r="K7" s="1"/>
  <c r="M7" s="1"/>
  <c r="M20" l="1"/>
  <c r="O6"/>
  <c r="O33" l="1"/>
  <c r="J23" l="1"/>
  <c r="M23" s="1"/>
  <c r="M17" l="1"/>
  <c r="M8"/>
  <c r="M13"/>
  <c r="M10"/>
  <c r="M16"/>
  <c r="M11"/>
  <c r="M12"/>
  <c r="N7"/>
</calcChain>
</file>

<file path=xl/sharedStrings.xml><?xml version="1.0" encoding="utf-8"?>
<sst xmlns="http://schemas.openxmlformats.org/spreadsheetml/2006/main" count="102" uniqueCount="81">
  <si>
    <t>в тому числі:</t>
  </si>
  <si>
    <t>1.</t>
  </si>
  <si>
    <t>№ п/п</t>
  </si>
  <si>
    <t>Найменування</t>
  </si>
  <si>
    <t>Усього збільшено видаткову частину бюджету</t>
  </si>
  <si>
    <t>Разом</t>
  </si>
  <si>
    <t>Міська рада, всього</t>
  </si>
  <si>
    <t>І.</t>
  </si>
  <si>
    <t>ІІ.</t>
  </si>
  <si>
    <t>Разом зміни</t>
  </si>
  <si>
    <t xml:space="preserve">Відділ освіти, молоді та спорту виконавчого комітету 
</t>
  </si>
  <si>
    <t>тис.грн</t>
  </si>
  <si>
    <t>Загальноосвітні заклади</t>
  </si>
  <si>
    <t>2.</t>
  </si>
  <si>
    <t>3.</t>
  </si>
  <si>
    <t>4.</t>
  </si>
  <si>
    <t>Дошкільні заклади освіти</t>
  </si>
  <si>
    <t>Перерозподіл</t>
  </si>
  <si>
    <t xml:space="preserve">Залучення вільного залишку </t>
  </si>
  <si>
    <t>Первинна медична допомога населенню</t>
  </si>
  <si>
    <t>ІІІ</t>
  </si>
  <si>
    <t xml:space="preserve">Відділу розвитку культури і туризму виконавчого комітету Баштанської міської ради </t>
  </si>
  <si>
    <t>Музична школа</t>
  </si>
  <si>
    <t>збільшити видатки на:</t>
  </si>
  <si>
    <t>Перевиконання дохідної частини бюджету</t>
  </si>
  <si>
    <t>Благоустрій</t>
  </si>
  <si>
    <t>Бібліотека</t>
  </si>
  <si>
    <t>Музеї</t>
  </si>
  <si>
    <t>5.</t>
  </si>
  <si>
    <t>Будинки культури</t>
  </si>
  <si>
    <t>КУ "Центр надання соціальних послуг"</t>
  </si>
  <si>
    <t xml:space="preserve">збільшити видатки на: </t>
  </si>
  <si>
    <t>зменшити видатки:</t>
  </si>
  <si>
    <t xml:space="preserve">Баштанській міській раді збільшити видатки на: </t>
  </si>
  <si>
    <t xml:space="preserve">Пропозиції щодо внесення змін до бюджету міської територіальної громади станом на липень  2026            (тис.грн)                                                                                                                                                        </t>
  </si>
  <si>
    <t>Інші дотації з місцевого бюджету</t>
  </si>
  <si>
    <t>сплату відшкодування шкоди зумовленої забрудненням земельних ресурсів (несанкціоновані сміттєзвалища)</t>
  </si>
  <si>
    <t xml:space="preserve"> поточний ремонт ганків в адмінбудівлі Пісківського старостату</t>
  </si>
  <si>
    <t>сплату судового збору</t>
  </si>
  <si>
    <t>Перерозподіл по джерелах фінансування стосовно збільшення видатків на оплату праці з нарахуванням працівникам , в зв"язку з застосуванням додаткового  коефіцієнту підвищення посадових окладів</t>
  </si>
  <si>
    <t>Програми соціального захисту населення ("Турбота" та програма підтримки ветеранів), збільшити видатки на:</t>
  </si>
  <si>
    <t xml:space="preserve"> надання одноразової матеріальної допомоги особам, які призвані на військову службу </t>
  </si>
  <si>
    <t>придбання та встановлення Лавок очікування на території громади на честь Захисників України, які зникли безвісти або перебувають в полоні</t>
  </si>
  <si>
    <t>на поточний ремонт тротуарів , з метою їх перерозподілу</t>
  </si>
  <si>
    <t>поточний ремонт доріг на території громади</t>
  </si>
  <si>
    <t>ліквідацію несанкціонованих сміттєзвалищ</t>
  </si>
  <si>
    <r>
      <rPr>
        <b/>
        <sz val="26"/>
        <rFont val="Times New Roman"/>
        <family val="1"/>
        <charset val="204"/>
      </rPr>
      <t>Перерозподіл</t>
    </r>
    <r>
      <rPr>
        <sz val="26"/>
        <rFont val="Times New Roman"/>
        <family val="1"/>
        <charset val="204"/>
      </rPr>
      <t xml:space="preserve"> по джерелах фінансування стосовно збільшення видатків на оплату праці з нарахуванням працівникам, в зв"язку  підвищення  до посадових окладів</t>
    </r>
  </si>
  <si>
    <t>Збільшено видатки на:</t>
  </si>
  <si>
    <r>
      <rPr>
        <b/>
        <sz val="26"/>
        <rFont val="Times New Roman"/>
        <family val="1"/>
        <charset val="204"/>
      </rPr>
      <t>Перерозподіл</t>
    </r>
    <r>
      <rPr>
        <sz val="26"/>
        <rFont val="Times New Roman"/>
        <family val="1"/>
        <charset val="204"/>
      </rPr>
      <t xml:space="preserve"> по джерелах фінансування стосовно збільшення видатків на оплату природного газу</t>
    </r>
  </si>
  <si>
    <t>оплату продуктів харчування, в зв"язку з економією за звітний період</t>
  </si>
  <si>
    <t>Зменшено видатки на:</t>
  </si>
  <si>
    <t>ліцей "ТЕМП":</t>
  </si>
  <si>
    <t>збільшено видатки:</t>
  </si>
  <si>
    <t>на проведення поточного ремонту холу ліцею</t>
  </si>
  <si>
    <t>на придбання обладнання для харчоблоку</t>
  </si>
  <si>
    <r>
      <rPr>
        <b/>
        <sz val="26"/>
        <rFont val="Times New Roman"/>
        <family val="1"/>
        <charset val="204"/>
      </rPr>
      <t>Пісківська  філія:</t>
    </r>
    <r>
      <rPr>
        <sz val="26"/>
        <rFont val="Times New Roman"/>
        <family val="1"/>
        <charset val="204"/>
      </rPr>
      <t xml:space="preserve"> монтаж та налагодження роботи установки доочистки води </t>
    </r>
  </si>
  <si>
    <t>Баштанський ліцей №1:</t>
  </si>
  <si>
    <t>на поточний ремонт навісу над входом в будівлю</t>
  </si>
  <si>
    <t>на поточний ремонт фасаду з установкою вікна</t>
  </si>
  <si>
    <t>придбання 70 м силового кабелю трифазної мережі</t>
  </si>
  <si>
    <t>на придбання будівельних та господарських товарів</t>
  </si>
  <si>
    <t>Баштанський ліцей №2:</t>
  </si>
  <si>
    <r>
      <rPr>
        <b/>
        <sz val="26"/>
        <color theme="1"/>
        <rFont val="Times New Roman"/>
        <family val="1"/>
        <charset val="204"/>
      </rPr>
      <t xml:space="preserve">Новопавлівська філія ліцею №2 - </t>
    </r>
    <r>
      <rPr>
        <sz val="26"/>
        <color theme="1"/>
        <rFont val="Times New Roman"/>
        <family val="1"/>
        <charset val="204"/>
      </rPr>
      <t>збільшено видатки на придбання мотокоси</t>
    </r>
  </si>
  <si>
    <r>
      <rPr>
        <b/>
        <sz val="26"/>
        <color theme="1"/>
        <rFont val="Times New Roman"/>
        <family val="1"/>
        <charset val="204"/>
      </rPr>
      <t xml:space="preserve">Новоєгорівський ліцей </t>
    </r>
    <r>
      <rPr>
        <sz val="26"/>
        <color theme="1"/>
        <rFont val="Times New Roman"/>
        <family val="1"/>
        <charset val="204"/>
      </rPr>
      <t>- збільшено видатки на поточний ремонт харчоблоку</t>
    </r>
  </si>
  <si>
    <r>
      <rPr>
        <b/>
        <sz val="26"/>
        <color theme="1"/>
        <rFont val="Times New Roman"/>
        <family val="1"/>
        <charset val="204"/>
      </rPr>
      <t>Перерозподіл по джерелах фінансування</t>
    </r>
    <r>
      <rPr>
        <sz val="26"/>
        <color theme="1"/>
        <rFont val="Times New Roman"/>
        <family val="1"/>
        <charset val="204"/>
      </rPr>
      <t xml:space="preserve"> стосовно збільшення видатків на оплату природного газу по закладах загальної середньої освіти</t>
    </r>
  </si>
  <si>
    <t>Перерозподіл видатків:</t>
  </si>
  <si>
    <t>зменшити видатки на оплату праці (економія коштів)</t>
  </si>
  <si>
    <t>збільшити видатки на нарахування на оплату праці</t>
  </si>
  <si>
    <t>Забезпечення діяльності інших закладів у сфері освіти</t>
  </si>
  <si>
    <r>
      <rPr>
        <b/>
        <sz val="26"/>
        <color theme="1"/>
        <rFont val="Times New Roman"/>
        <family val="1"/>
        <charset val="204"/>
      </rPr>
      <t xml:space="preserve">Інші програми та заходи у сфері освіти </t>
    </r>
    <r>
      <rPr>
        <sz val="26"/>
        <color theme="1"/>
        <rFont val="Times New Roman"/>
        <family val="1"/>
        <charset val="204"/>
      </rPr>
      <t>- збільшити видатки на надання одноразової допомоги дітям сиротам і дітям, позбавлених батьківського піклування після досягнення 18 річного віку</t>
    </r>
  </si>
  <si>
    <t>Перерозподіл видатків (обслуговуючий персонал) :</t>
  </si>
  <si>
    <t>Перерозподіл видатків (педагогічний персонал) :</t>
  </si>
  <si>
    <t>зменшити видатки на нарахування на  оплату праці (економія коштів)</t>
  </si>
  <si>
    <t>збільшити видатки на  оплату праці</t>
  </si>
  <si>
    <t xml:space="preserve"> водопостачання та водовідведення (за рахунок підвищення тарифів в порівнянні з початком року) </t>
  </si>
  <si>
    <t>проектно- вишукувальні роботи по блискавкозахисту КЗ "Баштанський Міський будинок культури"</t>
  </si>
  <si>
    <r>
      <rPr>
        <b/>
        <sz val="26"/>
        <rFont val="Times New Roman"/>
        <family val="1"/>
        <charset val="204"/>
      </rPr>
      <t>Інші заходи в галузі культури -</t>
    </r>
    <r>
      <rPr>
        <sz val="26"/>
        <rFont val="Times New Roman"/>
        <family val="1"/>
        <charset val="204"/>
      </rPr>
      <t xml:space="preserve"> зменшити видатки на виплату премій переможцям конкурсу, в зв'язку зі зміною кількості учасників</t>
    </r>
  </si>
  <si>
    <t>оплату пільгових рецептів, виданих пільговій категорії населення</t>
  </si>
  <si>
    <t>проведення поточного ремонту ІІ частини сиcтеми опалення ЗДО "Ягідка"</t>
  </si>
  <si>
    <t>придбання утеплювача для труб опалення</t>
  </si>
  <si>
    <r>
      <rPr>
        <b/>
        <sz val="26"/>
        <color theme="1"/>
        <rFont val="Times New Roman"/>
        <family val="1"/>
        <charset val="204"/>
      </rPr>
      <t xml:space="preserve">Плющівський ліцей  - </t>
    </r>
    <r>
      <rPr>
        <sz val="26"/>
        <color theme="1"/>
        <rFont val="Times New Roman"/>
        <family val="1"/>
        <charset val="204"/>
      </rPr>
      <t>збільшено видатки на придбання будівельних матеріалів</t>
    </r>
  </si>
</sst>
</file>

<file path=xl/styles.xml><?xml version="1.0" encoding="utf-8"?>
<styleSheet xmlns="http://schemas.openxmlformats.org/spreadsheetml/2006/main">
  <numFmts count="7">
    <numFmt numFmtId="43" formatCode="_-* #,##0.00\ _₽_-;\-* #,##0.00\ _₽_-;_-* &quot;-&quot;??\ _₽_-;_-@_-"/>
    <numFmt numFmtId="164" formatCode="0.000"/>
    <numFmt numFmtId="165" formatCode="0.0"/>
    <numFmt numFmtId="166" formatCode="0.00000"/>
    <numFmt numFmtId="167" formatCode="_-* #,##0.000\ _₽_-;\-* #,##0.000\ _₽_-;_-* &quot;-&quot;??\ _₽_-;_-@_-"/>
    <numFmt numFmtId="168" formatCode="_-* #,##0.000\ _₽_-;\-* #,##0.000\ _₽_-;_-* &quot;-&quot;???\ _₽_-;_-@_-"/>
    <numFmt numFmtId="169" formatCode="0.0000"/>
  </numFmts>
  <fonts count="35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i/>
      <sz val="20"/>
      <name val="Times New Roman"/>
      <family val="1"/>
      <charset val="204"/>
    </font>
    <font>
      <sz val="20"/>
      <name val="Times New Roman"/>
      <family val="1"/>
      <charset val="204"/>
    </font>
    <font>
      <sz val="20"/>
      <color rgb="FFFF0000"/>
      <name val="Times New Roman"/>
      <family val="1"/>
      <charset val="204"/>
    </font>
    <font>
      <b/>
      <sz val="20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sz val="24"/>
      <name val="Times New Roman"/>
      <family val="1"/>
      <charset val="204"/>
    </font>
    <font>
      <b/>
      <sz val="24"/>
      <name val="Times New Roman"/>
      <family val="1"/>
      <charset val="204"/>
    </font>
    <font>
      <sz val="24"/>
      <color rgb="FFFF0000"/>
      <name val="Times New Roman"/>
      <family val="1"/>
      <charset val="204"/>
    </font>
    <font>
      <b/>
      <sz val="26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6"/>
      <color theme="1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  <font>
      <sz val="26"/>
      <name val="Times New Roman"/>
      <family val="1"/>
      <charset val="204"/>
    </font>
    <font>
      <sz val="26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6"/>
      <color theme="1"/>
      <name val="Times New Roman"/>
      <family val="1"/>
      <charset val="204"/>
    </font>
    <font>
      <b/>
      <i/>
      <sz val="26"/>
      <name val="Times New Roman"/>
      <family val="1"/>
      <charset val="204"/>
    </font>
    <font>
      <i/>
      <sz val="26"/>
      <name val="Times New Roman"/>
      <family val="1"/>
      <charset val="204"/>
    </font>
    <font>
      <sz val="26"/>
      <color rgb="FFFF0000"/>
      <name val="Times New Roman"/>
      <family val="1"/>
      <charset val="204"/>
    </font>
    <font>
      <b/>
      <i/>
      <sz val="24"/>
      <name val="Times New Roman"/>
      <family val="1"/>
      <charset val="204"/>
    </font>
    <font>
      <b/>
      <i/>
      <sz val="26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1" fillId="0" borderId="0" applyFont="0" applyFill="0" applyBorder="0" applyAlignment="0" applyProtection="0"/>
  </cellStyleXfs>
  <cellXfs count="15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/>
    <xf numFmtId="164" fontId="5" fillId="0" borderId="0" xfId="0" applyNumberFormat="1" applyFont="1" applyAlignment="1">
      <alignment vertical="top"/>
    </xf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 applyAlignment="1">
      <alignment vertical="top" wrapText="1"/>
    </xf>
    <xf numFmtId="0" fontId="6" fillId="0" borderId="0" xfId="0" applyFont="1"/>
    <xf numFmtId="165" fontId="4" fillId="0" borderId="0" xfId="0" applyNumberFormat="1" applyFont="1" applyAlignment="1">
      <alignment vertical="top"/>
    </xf>
    <xf numFmtId="164" fontId="5" fillId="0" borderId="0" xfId="0" applyNumberFormat="1" applyFont="1" applyAlignment="1">
      <alignment vertical="top" wrapText="1"/>
    </xf>
    <xf numFmtId="164" fontId="6" fillId="0" borderId="0" xfId="0" applyNumberFormat="1" applyFont="1" applyAlignment="1">
      <alignment vertical="top"/>
    </xf>
    <xf numFmtId="166" fontId="6" fillId="0" borderId="0" xfId="0" applyNumberFormat="1" applyFont="1" applyAlignment="1">
      <alignment vertical="top" wrapText="1"/>
    </xf>
    <xf numFmtId="165" fontId="2" fillId="0" borderId="0" xfId="0" applyNumberFormat="1" applyFont="1" applyAlignment="1">
      <alignment vertical="top"/>
    </xf>
    <xf numFmtId="164" fontId="7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 wrapText="1"/>
    </xf>
    <xf numFmtId="166" fontId="1" fillId="0" borderId="0" xfId="0" applyNumberFormat="1" applyFont="1" applyAlignment="1">
      <alignment vertical="top"/>
    </xf>
    <xf numFmtId="166" fontId="2" fillId="0" borderId="0" xfId="0" applyNumberFormat="1" applyFont="1" applyAlignment="1">
      <alignment vertical="top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166" fontId="7" fillId="0" borderId="0" xfId="0" applyNumberFormat="1" applyFont="1" applyAlignment="1">
      <alignment vertical="top"/>
    </xf>
    <xf numFmtId="0" fontId="5" fillId="0" borderId="0" xfId="0" applyFont="1" applyAlignment="1">
      <alignment vertical="top" wrapText="1"/>
    </xf>
    <xf numFmtId="166" fontId="7" fillId="0" borderId="0" xfId="0" applyNumberFormat="1" applyFont="1" applyAlignment="1">
      <alignment vertical="top" wrapText="1"/>
    </xf>
    <xf numFmtId="166" fontId="5" fillId="0" borderId="0" xfId="0" applyNumberFormat="1" applyFont="1" applyAlignment="1">
      <alignment vertical="top" wrapText="1"/>
    </xf>
    <xf numFmtId="2" fontId="5" fillId="0" borderId="0" xfId="0" applyNumberFormat="1" applyFont="1" applyAlignment="1">
      <alignment vertical="top" wrapText="1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vertical="top" wrapText="1"/>
    </xf>
    <xf numFmtId="166" fontId="9" fillId="0" borderId="0" xfId="0" applyNumberFormat="1" applyFont="1" applyAlignment="1">
      <alignment vertical="top"/>
    </xf>
    <xf numFmtId="164" fontId="11" fillId="0" borderId="0" xfId="0" applyNumberFormat="1" applyFont="1" applyAlignment="1">
      <alignment vertical="top"/>
    </xf>
    <xf numFmtId="166" fontId="11" fillId="0" borderId="0" xfId="0" applyNumberFormat="1" applyFont="1" applyAlignment="1">
      <alignment vertical="top" wrapText="1"/>
    </xf>
    <xf numFmtId="166" fontId="13" fillId="0" borderId="0" xfId="0" applyNumberFormat="1" applyFont="1" applyAlignment="1">
      <alignment vertical="top" wrapText="1"/>
    </xf>
    <xf numFmtId="166" fontId="10" fillId="0" borderId="0" xfId="0" applyNumberFormat="1" applyFont="1" applyAlignment="1">
      <alignment vertical="top" wrapText="1"/>
    </xf>
    <xf numFmtId="0" fontId="15" fillId="0" borderId="0" xfId="0" applyFont="1"/>
    <xf numFmtId="0" fontId="16" fillId="0" borderId="0" xfId="0" applyFont="1"/>
    <xf numFmtId="0" fontId="14" fillId="0" borderId="1" xfId="0" applyFont="1" applyBorder="1" applyAlignment="1">
      <alignment horizontal="center" vertical="center" wrapText="1"/>
    </xf>
    <xf numFmtId="166" fontId="14" fillId="0" borderId="0" xfId="0" applyNumberFormat="1" applyFont="1" applyAlignment="1">
      <alignment vertical="top"/>
    </xf>
    <xf numFmtId="0" fontId="19" fillId="0" borderId="0" xfId="0" applyFont="1" applyAlignment="1">
      <alignment vertical="top" wrapText="1"/>
    </xf>
    <xf numFmtId="166" fontId="19" fillId="0" borderId="0" xfId="0" applyNumberFormat="1" applyFont="1" applyAlignment="1">
      <alignment vertical="top" wrapText="1"/>
    </xf>
    <xf numFmtId="0" fontId="18" fillId="0" borderId="0" xfId="0" applyFont="1" applyAlignment="1">
      <alignment vertical="top" wrapText="1"/>
    </xf>
    <xf numFmtId="166" fontId="18" fillId="0" borderId="0" xfId="0" applyNumberFormat="1" applyFont="1" applyAlignment="1">
      <alignment vertical="top" wrapText="1"/>
    </xf>
    <xf numFmtId="0" fontId="18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166" fontId="17" fillId="0" borderId="0" xfId="0" applyNumberFormat="1" applyFont="1" applyAlignment="1">
      <alignment vertical="top" wrapText="1"/>
    </xf>
    <xf numFmtId="167" fontId="17" fillId="0" borderId="0" xfId="1" applyNumberFormat="1" applyFont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167" fontId="18" fillId="0" borderId="0" xfId="1" applyNumberFormat="1" applyFont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22" fillId="0" borderId="5" xfId="0" applyFont="1" applyBorder="1" applyAlignment="1">
      <alignment vertical="center" wrapText="1"/>
    </xf>
    <xf numFmtId="167" fontId="18" fillId="0" borderId="0" xfId="1" applyNumberFormat="1" applyFont="1" applyAlignment="1">
      <alignment horizontal="center" vertical="top"/>
    </xf>
    <xf numFmtId="167" fontId="18" fillId="2" borderId="0" xfId="1" applyNumberFormat="1" applyFont="1" applyFill="1" applyAlignment="1">
      <alignment horizontal="center" vertical="top"/>
    </xf>
    <xf numFmtId="168" fontId="23" fillId="0" borderId="0" xfId="0" applyNumberFormat="1" applyFont="1"/>
    <xf numFmtId="168" fontId="24" fillId="0" borderId="0" xfId="0" applyNumberFormat="1" applyFont="1" applyAlignment="1">
      <alignment vertical="top"/>
    </xf>
    <xf numFmtId="168" fontId="25" fillId="0" borderId="0" xfId="0" applyNumberFormat="1" applyFont="1"/>
    <xf numFmtId="168" fontId="23" fillId="0" borderId="0" xfId="0" applyNumberFormat="1" applyFont="1" applyAlignment="1">
      <alignment vertical="center"/>
    </xf>
    <xf numFmtId="168" fontId="25" fillId="0" borderId="0" xfId="0" applyNumberFormat="1" applyFont="1" applyAlignment="1">
      <alignment vertical="center"/>
    </xf>
    <xf numFmtId="0" fontId="14" fillId="0" borderId="4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167" fontId="29" fillId="0" borderId="1" xfId="1" applyNumberFormat="1" applyFont="1" applyBorder="1" applyAlignment="1">
      <alignment vertical="top"/>
    </xf>
    <xf numFmtId="0" fontId="27" fillId="2" borderId="0" xfId="0" applyFont="1" applyFill="1" applyAlignment="1">
      <alignment vertical="top"/>
    </xf>
    <xf numFmtId="0" fontId="30" fillId="2" borderId="0" xfId="0" applyFont="1" applyFill="1" applyAlignment="1">
      <alignment vertical="top"/>
    </xf>
    <xf numFmtId="0" fontId="26" fillId="2" borderId="0" xfId="0" applyFont="1" applyFill="1" applyAlignment="1">
      <alignment vertical="top"/>
    </xf>
    <xf numFmtId="167" fontId="20" fillId="2" borderId="0" xfId="1" applyNumberFormat="1" applyFont="1" applyFill="1" applyAlignment="1">
      <alignment horizontal="center" vertical="top"/>
    </xf>
    <xf numFmtId="0" fontId="27" fillId="0" borderId="0" xfId="0" applyFont="1"/>
    <xf numFmtId="0" fontId="31" fillId="0" borderId="0" xfId="0" applyFont="1" applyAlignment="1">
      <alignment vertical="top"/>
    </xf>
    <xf numFmtId="0" fontId="26" fillId="0" borderId="0" xfId="0" applyFont="1" applyAlignment="1">
      <alignment vertical="top"/>
    </xf>
    <xf numFmtId="164" fontId="20" fillId="0" borderId="0" xfId="0" applyNumberFormat="1" applyFont="1" applyAlignment="1">
      <alignment horizontal="center" vertical="top"/>
    </xf>
    <xf numFmtId="167" fontId="20" fillId="0" borderId="0" xfId="1" applyNumberFormat="1" applyFont="1" applyAlignment="1">
      <alignment horizontal="center" vertical="top"/>
    </xf>
    <xf numFmtId="43" fontId="26" fillId="0" borderId="0" xfId="1" applyNumberFormat="1" applyFont="1" applyAlignment="1">
      <alignment horizontal="center" vertical="top"/>
    </xf>
    <xf numFmtId="167" fontId="26" fillId="0" borderId="0" xfId="1" applyNumberFormat="1" applyFont="1" applyAlignment="1">
      <alignment horizontal="center" vertical="top"/>
    </xf>
    <xf numFmtId="0" fontId="29" fillId="2" borderId="0" xfId="0" applyFont="1" applyFill="1" applyAlignment="1">
      <alignment vertical="top"/>
    </xf>
    <xf numFmtId="0" fontId="27" fillId="0" borderId="0" xfId="0" applyFont="1" applyAlignment="1">
      <alignment vertical="top"/>
    </xf>
    <xf numFmtId="164" fontId="26" fillId="0" borderId="0" xfId="0" applyNumberFormat="1" applyFont="1" applyAlignment="1">
      <alignment horizontal="center" vertical="top"/>
    </xf>
    <xf numFmtId="16" fontId="27" fillId="0" borderId="0" xfId="0" applyNumberFormat="1" applyFont="1" applyAlignment="1">
      <alignment vertical="top"/>
    </xf>
    <xf numFmtId="167" fontId="30" fillId="0" borderId="0" xfId="1" applyNumberFormat="1" applyFont="1" applyAlignment="1">
      <alignment horizontal="center" vertical="top"/>
    </xf>
    <xf numFmtId="49" fontId="27" fillId="0" borderId="0" xfId="0" applyNumberFormat="1" applyFont="1" applyAlignment="1">
      <alignment vertical="top"/>
    </xf>
    <xf numFmtId="0" fontId="27" fillId="0" borderId="0" xfId="0" applyFont="1" applyAlignment="1">
      <alignment horizontal="center" vertical="top"/>
    </xf>
    <xf numFmtId="0" fontId="32" fillId="0" borderId="0" xfId="0" applyFont="1" applyAlignment="1">
      <alignment vertical="top"/>
    </xf>
    <xf numFmtId="167" fontId="20" fillId="0" borderId="0" xfId="1" applyNumberFormat="1" applyFont="1" applyAlignment="1">
      <alignment horizontal="center" vertical="center"/>
    </xf>
    <xf numFmtId="164" fontId="27" fillId="0" borderId="0" xfId="0" applyNumberFormat="1" applyFont="1" applyAlignment="1">
      <alignment horizontal="center" vertical="top"/>
    </xf>
    <xf numFmtId="167" fontId="18" fillId="4" borderId="0" xfId="1" applyNumberFormat="1" applyFont="1" applyFill="1" applyAlignment="1">
      <alignment horizontal="center" vertical="top"/>
    </xf>
    <xf numFmtId="167" fontId="26" fillId="0" borderId="0" xfId="1" applyNumberFormat="1" applyFont="1" applyAlignment="1">
      <alignment vertical="center"/>
    </xf>
    <xf numFmtId="167" fontId="20" fillId="4" borderId="0" xfId="1" applyNumberFormat="1" applyFont="1" applyFill="1" applyAlignment="1">
      <alignment horizontal="center" vertical="top"/>
    </xf>
    <xf numFmtId="167" fontId="18" fillId="3" borderId="0" xfId="1" applyNumberFormat="1" applyFont="1" applyFill="1" applyAlignment="1">
      <alignment horizontal="center" vertical="top"/>
    </xf>
    <xf numFmtId="167" fontId="20" fillId="3" borderId="0" xfId="1" applyNumberFormat="1" applyFont="1" applyFill="1" applyAlignment="1">
      <alignment horizontal="center" vertical="top"/>
    </xf>
    <xf numFmtId="169" fontId="27" fillId="0" borderId="0" xfId="0" applyNumberFormat="1" applyFont="1" applyAlignment="1">
      <alignment horizontal="right" vertical="top"/>
    </xf>
    <xf numFmtId="164" fontId="27" fillId="0" borderId="0" xfId="0" applyNumberFormat="1" applyFont="1" applyAlignment="1">
      <alignment horizontal="right" vertical="top"/>
    </xf>
    <xf numFmtId="167" fontId="26" fillId="4" borderId="0" xfId="1" applyNumberFormat="1" applyFont="1" applyFill="1" applyAlignment="1">
      <alignment horizontal="center" vertical="top"/>
    </xf>
    <xf numFmtId="167" fontId="26" fillId="3" borderId="0" xfId="1" applyNumberFormat="1" applyFont="1" applyFill="1" applyAlignment="1">
      <alignment horizontal="center" vertical="top"/>
    </xf>
    <xf numFmtId="164" fontId="20" fillId="3" borderId="0" xfId="0" applyNumberFormat="1" applyFont="1" applyFill="1" applyAlignment="1">
      <alignment horizontal="center" vertical="top"/>
    </xf>
    <xf numFmtId="167" fontId="26" fillId="0" borderId="0" xfId="1" applyNumberFormat="1" applyFont="1" applyAlignment="1">
      <alignment horizontal="right" vertical="top"/>
    </xf>
    <xf numFmtId="167" fontId="26" fillId="3" borderId="0" xfId="1" applyNumberFormat="1" applyFont="1" applyFill="1" applyAlignment="1">
      <alignment horizontal="right" vertical="top"/>
    </xf>
    <xf numFmtId="0" fontId="29" fillId="0" borderId="1" xfId="0" applyFont="1" applyBorder="1" applyAlignment="1">
      <alignment horizontal="center" vertical="center"/>
    </xf>
    <xf numFmtId="43" fontId="20" fillId="3" borderId="0" xfId="1" applyNumberFormat="1" applyFont="1" applyFill="1" applyAlignment="1">
      <alignment horizontal="center" vertical="top"/>
    </xf>
    <xf numFmtId="167" fontId="26" fillId="4" borderId="0" xfId="1" applyNumberFormat="1" applyFont="1" applyFill="1" applyAlignment="1">
      <alignment horizontal="right" vertical="top"/>
    </xf>
    <xf numFmtId="0" fontId="14" fillId="0" borderId="4" xfId="0" applyFont="1" applyBorder="1" applyAlignment="1">
      <alignment horizontal="center" vertical="center" wrapText="1"/>
    </xf>
    <xf numFmtId="0" fontId="27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8" fillId="0" borderId="0" xfId="0" applyFont="1" applyAlignment="1">
      <alignment horizontal="center" wrapText="1"/>
    </xf>
    <xf numFmtId="167" fontId="17" fillId="0" borderId="0" xfId="1" applyNumberFormat="1" applyFont="1" applyAlignment="1">
      <alignment horizontal="center" vertical="top"/>
    </xf>
    <xf numFmtId="167" fontId="33" fillId="0" borderId="0" xfId="1" applyNumberFormat="1" applyFont="1" applyAlignment="1">
      <alignment horizontal="center" vertical="top"/>
    </xf>
    <xf numFmtId="167" fontId="30" fillId="3" borderId="0" xfId="1" applyNumberFormat="1" applyFont="1" applyFill="1" applyAlignment="1">
      <alignment horizontal="center" vertical="top"/>
    </xf>
    <xf numFmtId="0" fontId="34" fillId="0" borderId="0" xfId="0" applyFont="1" applyAlignment="1">
      <alignment horizontal="center" vertical="top"/>
    </xf>
    <xf numFmtId="164" fontId="34" fillId="0" borderId="0" xfId="0" applyNumberFormat="1" applyFont="1" applyAlignment="1">
      <alignment horizontal="center" vertical="top"/>
    </xf>
    <xf numFmtId="167" fontId="30" fillId="4" borderId="0" xfId="1" applyNumberFormat="1" applyFont="1" applyFill="1" applyAlignment="1">
      <alignment horizontal="right" vertical="top"/>
    </xf>
    <xf numFmtId="167" fontId="30" fillId="0" borderId="0" xfId="1" applyNumberFormat="1" applyFont="1" applyAlignment="1">
      <alignment horizontal="right" vertical="top"/>
    </xf>
    <xf numFmtId="167" fontId="30" fillId="4" borderId="0" xfId="1" applyNumberFormat="1" applyFont="1" applyFill="1" applyAlignment="1">
      <alignment horizontal="center" vertical="top"/>
    </xf>
    <xf numFmtId="167" fontId="26" fillId="0" borderId="0" xfId="1" applyNumberFormat="1" applyFont="1" applyAlignment="1">
      <alignment vertical="top"/>
    </xf>
    <xf numFmtId="0" fontId="20" fillId="0" borderId="0" xfId="0" applyFont="1" applyAlignment="1">
      <alignment horizontal="left" vertical="top" wrapText="1"/>
    </xf>
    <xf numFmtId="0" fontId="26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0" fontId="26" fillId="4" borderId="0" xfId="0" applyFont="1" applyFill="1" applyAlignment="1">
      <alignment horizontal="left" vertical="top" wrapText="1"/>
    </xf>
    <xf numFmtId="0" fontId="20" fillId="3" borderId="0" xfId="0" applyFont="1" applyFill="1" applyAlignment="1">
      <alignment horizontal="left" vertical="top" wrapText="1"/>
    </xf>
    <xf numFmtId="0" fontId="20" fillId="2" borderId="0" xfId="0" applyFont="1" applyFill="1" applyAlignment="1">
      <alignment horizontal="left" vertical="top" wrapText="1"/>
    </xf>
    <xf numFmtId="0" fontId="20" fillId="4" borderId="0" xfId="0" applyFont="1" applyFill="1" applyAlignment="1">
      <alignment horizontal="center" vertical="top" wrapText="1"/>
    </xf>
    <xf numFmtId="0" fontId="29" fillId="0" borderId="0" xfId="0" applyFont="1" applyAlignment="1">
      <alignment horizontal="left" vertical="top" wrapText="1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7" fillId="0" borderId="0" xfId="0" applyFont="1" applyAlignment="1">
      <alignment horizontal="left" vertical="top"/>
    </xf>
    <xf numFmtId="0" fontId="26" fillId="3" borderId="0" xfId="0" applyFont="1" applyFill="1" applyAlignment="1">
      <alignment horizontal="left" vertical="top" wrapText="1"/>
    </xf>
    <xf numFmtId="0" fontId="14" fillId="0" borderId="0" xfId="0" applyFont="1" applyAlignment="1">
      <alignment horizontal="center" vertical="top" wrapText="1"/>
    </xf>
    <xf numFmtId="0" fontId="22" fillId="0" borderId="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top"/>
    </xf>
    <xf numFmtId="0" fontId="29" fillId="0" borderId="3" xfId="0" applyFont="1" applyBorder="1" applyAlignment="1">
      <alignment horizontal="center" vertical="top"/>
    </xf>
    <xf numFmtId="0" fontId="29" fillId="0" borderId="4" xfId="0" applyFont="1" applyBorder="1" applyAlignment="1">
      <alignment horizontal="center" vertical="top"/>
    </xf>
    <xf numFmtId="0" fontId="20" fillId="0" borderId="0" xfId="0" applyFont="1" applyAlignment="1">
      <alignment horizontal="center" vertical="top" wrapText="1"/>
    </xf>
    <xf numFmtId="0" fontId="26" fillId="3" borderId="0" xfId="0" applyFont="1" applyFill="1" applyAlignment="1">
      <alignment horizontal="left" vertical="top"/>
    </xf>
    <xf numFmtId="0" fontId="18" fillId="0" borderId="0" xfId="0" applyFont="1" applyAlignment="1">
      <alignment horizontal="center" vertical="top" wrapText="1"/>
    </xf>
    <xf numFmtId="0" fontId="20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top" wrapText="1"/>
    </xf>
    <xf numFmtId="0" fontId="29" fillId="3" borderId="0" xfId="0" applyFont="1" applyFill="1" applyAlignment="1">
      <alignment horizontal="center" vertical="top" wrapText="1"/>
    </xf>
    <xf numFmtId="0" fontId="26" fillId="0" borderId="0" xfId="0" applyFont="1" applyAlignment="1">
      <alignment horizontal="center" vertical="top" wrapText="1"/>
    </xf>
    <xf numFmtId="0" fontId="20" fillId="4" borderId="0" xfId="0" applyFont="1" applyFill="1" applyAlignment="1">
      <alignment horizontal="left" vertical="top" wrapText="1"/>
    </xf>
    <xf numFmtId="0" fontId="20" fillId="3" borderId="0" xfId="0" applyFont="1" applyFill="1" applyAlignment="1">
      <alignment horizontal="center" vertical="top" wrapText="1"/>
    </xf>
    <xf numFmtId="0" fontId="30" fillId="0" borderId="0" xfId="0" applyFont="1" applyAlignment="1">
      <alignment horizontal="left" vertical="top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41"/>
  <sheetViews>
    <sheetView tabSelected="1" view="pageBreakPreview" topLeftCell="C1" zoomScale="50" zoomScaleNormal="75" zoomScaleSheetLayoutView="50" workbookViewId="0">
      <pane xSplit="6" ySplit="6" topLeftCell="I7" activePane="bottomRight" state="frozen"/>
      <selection activeCell="C1" sqref="C1"/>
      <selection pane="topRight" activeCell="I1" sqref="I1"/>
      <selection pane="bottomLeft" activeCell="C8" sqref="C8"/>
      <selection pane="bottomRight" activeCell="K11" sqref="K11"/>
    </sheetView>
  </sheetViews>
  <sheetFormatPr defaultRowHeight="15"/>
  <cols>
    <col min="1" max="1" width="5.5703125" customWidth="1"/>
    <col min="2" max="2" width="1.85546875" hidden="1" customWidth="1"/>
    <col min="3" max="3" width="9.42578125" customWidth="1"/>
    <col min="7" max="7" width="50.42578125" customWidth="1"/>
    <col min="8" max="8" width="51.42578125" customWidth="1"/>
    <col min="9" max="9" width="38" customWidth="1"/>
    <col min="10" max="10" width="36.28515625" customWidth="1"/>
    <col min="11" max="11" width="34.5703125" customWidth="1"/>
    <col min="12" max="12" width="39.7109375" customWidth="1"/>
    <col min="13" max="13" width="32" customWidth="1"/>
    <col min="14" max="14" width="36" bestFit="1" customWidth="1"/>
    <col min="15" max="15" width="33.85546875" customWidth="1"/>
  </cols>
  <sheetData>
    <row r="2" spans="3:15" ht="34.5" customHeight="1">
      <c r="C2" s="130" t="s">
        <v>34</v>
      </c>
      <c r="D2" s="130"/>
      <c r="E2" s="130"/>
      <c r="F2" s="130"/>
      <c r="G2" s="130"/>
      <c r="H2" s="130"/>
      <c r="I2" s="130"/>
      <c r="J2" s="130"/>
      <c r="K2" s="130"/>
      <c r="L2" s="130"/>
      <c r="M2" s="130"/>
    </row>
    <row r="3" spans="3:15" ht="31.5" hidden="1">
      <c r="C3" s="34"/>
      <c r="D3" s="34"/>
      <c r="E3" s="34"/>
      <c r="F3" s="34"/>
      <c r="G3" s="34"/>
      <c r="H3" s="34"/>
      <c r="I3" s="34"/>
      <c r="J3" s="34"/>
      <c r="K3" s="34"/>
      <c r="L3" s="34"/>
      <c r="M3" s="35" t="s">
        <v>11</v>
      </c>
    </row>
    <row r="4" spans="3:15" ht="204.75" customHeight="1">
      <c r="C4" s="49" t="s">
        <v>2</v>
      </c>
      <c r="D4" s="131" t="s">
        <v>3</v>
      </c>
      <c r="E4" s="132"/>
      <c r="F4" s="132"/>
      <c r="G4" s="132"/>
      <c r="H4" s="133"/>
      <c r="I4" s="58" t="s">
        <v>17</v>
      </c>
      <c r="J4" s="58" t="s">
        <v>18</v>
      </c>
      <c r="K4" s="58" t="s">
        <v>24</v>
      </c>
      <c r="L4" s="58" t="s">
        <v>35</v>
      </c>
      <c r="M4" s="93" t="s">
        <v>5</v>
      </c>
    </row>
    <row r="5" spans="3:15" ht="34.5" customHeight="1">
      <c r="C5" s="36">
        <v>1</v>
      </c>
      <c r="D5" s="134">
        <v>2</v>
      </c>
      <c r="E5" s="135"/>
      <c r="F5" s="135"/>
      <c r="G5" s="135"/>
      <c r="H5" s="136"/>
      <c r="I5" s="46">
        <v>3</v>
      </c>
      <c r="J5" s="48">
        <v>4</v>
      </c>
      <c r="K5" s="57">
        <v>5</v>
      </c>
      <c r="L5" s="96">
        <v>6</v>
      </c>
      <c r="M5" s="36">
        <v>7</v>
      </c>
    </row>
    <row r="6" spans="3:15" ht="51" customHeight="1">
      <c r="C6" s="137" t="s">
        <v>4</v>
      </c>
      <c r="D6" s="138"/>
      <c r="E6" s="138"/>
      <c r="F6" s="138"/>
      <c r="G6" s="138"/>
      <c r="H6" s="139"/>
      <c r="I6" s="59">
        <f>I7+I32+I74</f>
        <v>5.6843418860808015E-14</v>
      </c>
      <c r="J6" s="59">
        <f t="shared" ref="J6:L6" si="0">J7+J32+J74</f>
        <v>-1809.145</v>
      </c>
      <c r="K6" s="59">
        <f t="shared" si="0"/>
        <v>935.67599999999993</v>
      </c>
      <c r="L6" s="59">
        <f t="shared" si="0"/>
        <v>4424.6000000000004</v>
      </c>
      <c r="M6" s="59">
        <f>I6+J6+K6+L6</f>
        <v>3551.1310000000003</v>
      </c>
      <c r="N6" s="53">
        <v>3531.877</v>
      </c>
      <c r="O6" s="56">
        <f>N6-J6</f>
        <v>5341.0219999999999</v>
      </c>
    </row>
    <row r="7" spans="3:15" ht="41.25" customHeight="1">
      <c r="C7" s="60" t="s">
        <v>7</v>
      </c>
      <c r="D7" s="61" t="s">
        <v>6</v>
      </c>
      <c r="E7" s="62"/>
      <c r="F7" s="62"/>
      <c r="G7" s="62"/>
      <c r="H7" s="62"/>
      <c r="I7" s="63">
        <f>I9+I15+I18+I20+I26</f>
        <v>0</v>
      </c>
      <c r="J7" s="63">
        <f t="shared" ref="J7:L7" si="1">J9+J15+J18+J20+J26</f>
        <v>-1217</v>
      </c>
      <c r="K7" s="63">
        <f t="shared" si="1"/>
        <v>634.495</v>
      </c>
      <c r="L7" s="63">
        <f t="shared" si="1"/>
        <v>2117</v>
      </c>
      <c r="M7" s="51">
        <f>I7+J7+K7+L7</f>
        <v>1534.4949999999999</v>
      </c>
      <c r="N7" s="47" t="e">
        <f>M7+M33+#REF!</f>
        <v>#REF!</v>
      </c>
    </row>
    <row r="8" spans="3:15" ht="36" customHeight="1">
      <c r="C8" s="64"/>
      <c r="D8" s="65" t="s">
        <v>0</v>
      </c>
      <c r="E8" s="66"/>
      <c r="F8" s="66"/>
      <c r="G8" s="66"/>
      <c r="H8" s="66"/>
      <c r="I8" s="67"/>
      <c r="J8" s="67"/>
      <c r="K8" s="67"/>
      <c r="L8" s="67"/>
      <c r="M8" s="81">
        <f t="shared" ref="M8:M14" si="2">I8+J8+K8</f>
        <v>0</v>
      </c>
    </row>
    <row r="9" spans="3:15" ht="58.5" customHeight="1">
      <c r="C9" s="72" t="s">
        <v>1</v>
      </c>
      <c r="D9" s="113" t="s">
        <v>33</v>
      </c>
      <c r="E9" s="141"/>
      <c r="F9" s="141"/>
      <c r="G9" s="141"/>
      <c r="H9" s="141"/>
      <c r="I9" s="90">
        <f>I11+I12+I13+I14</f>
        <v>0</v>
      </c>
      <c r="J9" s="90">
        <f t="shared" ref="J9:L9" si="3">J11+J12+J13+J14</f>
        <v>0</v>
      </c>
      <c r="K9" s="90">
        <f t="shared" si="3"/>
        <v>434.495</v>
      </c>
      <c r="L9" s="90">
        <f t="shared" si="3"/>
        <v>0</v>
      </c>
      <c r="M9" s="90">
        <f>I9+J9+K9</f>
        <v>434.495</v>
      </c>
    </row>
    <row r="10" spans="3:15" ht="24" customHeight="1">
      <c r="C10" s="72"/>
      <c r="D10" s="140"/>
      <c r="E10" s="140"/>
      <c r="F10" s="140"/>
      <c r="G10" s="140"/>
      <c r="H10" s="140"/>
      <c r="I10" s="67"/>
      <c r="J10" s="67"/>
      <c r="K10" s="67"/>
      <c r="L10" s="67"/>
      <c r="M10" s="81">
        <f t="shared" si="2"/>
        <v>0</v>
      </c>
    </row>
    <row r="11" spans="3:15" ht="82.5" customHeight="1">
      <c r="C11" s="72"/>
      <c r="D11" s="110" t="s">
        <v>36</v>
      </c>
      <c r="E11" s="110"/>
      <c r="F11" s="110"/>
      <c r="G11" s="110"/>
      <c r="H11" s="110"/>
      <c r="I11" s="67"/>
      <c r="J11" s="67"/>
      <c r="K11" s="70">
        <v>230.45400000000001</v>
      </c>
      <c r="L11" s="73"/>
      <c r="M11" s="81">
        <f t="shared" si="2"/>
        <v>230.45400000000001</v>
      </c>
    </row>
    <row r="12" spans="3:15" ht="69" customHeight="1">
      <c r="C12" s="72"/>
      <c r="D12" s="110" t="s">
        <v>37</v>
      </c>
      <c r="E12" s="110"/>
      <c r="F12" s="110"/>
      <c r="G12" s="110"/>
      <c r="H12" s="110"/>
      <c r="I12" s="73"/>
      <c r="J12" s="67"/>
      <c r="K12" s="73">
        <v>189.041</v>
      </c>
      <c r="L12" s="73"/>
      <c r="M12" s="81">
        <f t="shared" si="2"/>
        <v>189.041</v>
      </c>
    </row>
    <row r="13" spans="3:15" ht="51" customHeight="1">
      <c r="C13" s="72"/>
      <c r="D13" s="110" t="s">
        <v>38</v>
      </c>
      <c r="E13" s="110"/>
      <c r="F13" s="110"/>
      <c r="G13" s="110"/>
      <c r="H13" s="110"/>
      <c r="I13" s="73"/>
      <c r="J13" s="67"/>
      <c r="K13" s="73">
        <v>15</v>
      </c>
      <c r="L13" s="73"/>
      <c r="M13" s="81">
        <f t="shared" si="2"/>
        <v>15</v>
      </c>
    </row>
    <row r="14" spans="3:15" ht="7.5" customHeight="1">
      <c r="C14" s="72"/>
      <c r="D14" s="110"/>
      <c r="E14" s="110"/>
      <c r="F14" s="110"/>
      <c r="G14" s="110"/>
      <c r="H14" s="110"/>
      <c r="I14" s="73"/>
      <c r="J14" s="67"/>
      <c r="K14" s="73"/>
      <c r="L14" s="73"/>
      <c r="M14" s="81">
        <f t="shared" si="2"/>
        <v>0</v>
      </c>
    </row>
    <row r="15" spans="3:15" ht="52.5" customHeight="1">
      <c r="C15" s="66" t="s">
        <v>13</v>
      </c>
      <c r="D15" s="113" t="s">
        <v>19</v>
      </c>
      <c r="E15" s="113"/>
      <c r="F15" s="113"/>
      <c r="G15" s="113"/>
      <c r="H15" s="113"/>
      <c r="I15" s="85">
        <f>I17</f>
        <v>0</v>
      </c>
      <c r="J15" s="85">
        <f t="shared" ref="J15:K15" si="4">J17</f>
        <v>200</v>
      </c>
      <c r="K15" s="85">
        <f t="shared" si="4"/>
        <v>0</v>
      </c>
      <c r="L15" s="85"/>
      <c r="M15" s="84">
        <f>I15+J15+K15</f>
        <v>200</v>
      </c>
    </row>
    <row r="16" spans="3:15" ht="37.5" customHeight="1">
      <c r="C16" s="66"/>
      <c r="D16" s="115" t="s">
        <v>23</v>
      </c>
      <c r="E16" s="115"/>
      <c r="F16" s="115"/>
      <c r="G16" s="115"/>
      <c r="H16" s="115"/>
      <c r="I16" s="69"/>
      <c r="J16" s="68"/>
      <c r="K16" s="68"/>
      <c r="L16" s="68"/>
      <c r="M16" s="81">
        <f t="shared" ref="M16:M17" si="5">I16+J16+K16</f>
        <v>0</v>
      </c>
    </row>
    <row r="17" spans="3:14" ht="78" customHeight="1">
      <c r="C17" s="66"/>
      <c r="D17" s="110" t="s">
        <v>77</v>
      </c>
      <c r="E17" s="110"/>
      <c r="F17" s="110"/>
      <c r="G17" s="110"/>
      <c r="H17" s="110"/>
      <c r="I17" s="69"/>
      <c r="J17" s="70">
        <v>200</v>
      </c>
      <c r="K17" s="70"/>
      <c r="L17" s="70"/>
      <c r="M17" s="81">
        <f t="shared" si="5"/>
        <v>200</v>
      </c>
    </row>
    <row r="18" spans="3:14" ht="72" customHeight="1">
      <c r="C18" s="66" t="s">
        <v>14</v>
      </c>
      <c r="D18" s="148" t="s">
        <v>30</v>
      </c>
      <c r="E18" s="148"/>
      <c r="F18" s="148"/>
      <c r="G18" s="148"/>
      <c r="H18" s="148"/>
      <c r="I18" s="94">
        <f>I19</f>
        <v>0</v>
      </c>
      <c r="J18" s="94">
        <f t="shared" ref="J18:L18" si="6">J19</f>
        <v>-2117</v>
      </c>
      <c r="K18" s="85">
        <f t="shared" si="6"/>
        <v>0</v>
      </c>
      <c r="L18" s="85">
        <f t="shared" si="6"/>
        <v>2117</v>
      </c>
      <c r="M18" s="85">
        <f>I18+J18+K18+L18</f>
        <v>0</v>
      </c>
    </row>
    <row r="19" spans="3:14" ht="154.5" customHeight="1">
      <c r="C19" s="66"/>
      <c r="D19" s="112" t="s">
        <v>39</v>
      </c>
      <c r="E19" s="112"/>
      <c r="F19" s="112"/>
      <c r="G19" s="112"/>
      <c r="H19" s="112"/>
      <c r="I19" s="69"/>
      <c r="J19" s="70">
        <v>-2117</v>
      </c>
      <c r="K19" s="70"/>
      <c r="L19" s="70">
        <v>2117</v>
      </c>
      <c r="M19" s="81">
        <f>I19+J19+K19+L19</f>
        <v>0</v>
      </c>
    </row>
    <row r="20" spans="3:14" ht="86.25" customHeight="1">
      <c r="C20" s="66" t="s">
        <v>15</v>
      </c>
      <c r="D20" s="113" t="s">
        <v>40</v>
      </c>
      <c r="E20" s="113"/>
      <c r="F20" s="113"/>
      <c r="G20" s="113"/>
      <c r="H20" s="113"/>
      <c r="I20" s="85">
        <f>I21</f>
        <v>0</v>
      </c>
      <c r="J20" s="85">
        <f>J21+J25</f>
        <v>700</v>
      </c>
      <c r="K20" s="85">
        <f t="shared" ref="K20" si="7">K21</f>
        <v>0</v>
      </c>
      <c r="L20" s="85"/>
      <c r="M20" s="84">
        <f>I20+J20+K20</f>
        <v>700</v>
      </c>
      <c r="N20" s="45"/>
    </row>
    <row r="21" spans="3:14" ht="90.75" customHeight="1">
      <c r="C21" s="66"/>
      <c r="D21" s="112" t="s">
        <v>41</v>
      </c>
      <c r="E21" s="112"/>
      <c r="F21" s="112"/>
      <c r="G21" s="112"/>
      <c r="H21" s="112"/>
      <c r="I21" s="68"/>
      <c r="J21" s="70">
        <v>300</v>
      </c>
      <c r="K21" s="70"/>
      <c r="L21" s="70"/>
      <c r="M21" s="81">
        <f>I21+J21+K21</f>
        <v>300</v>
      </c>
      <c r="N21" s="45"/>
    </row>
    <row r="22" spans="3:14" ht="3.75" hidden="1" customHeight="1">
      <c r="C22" s="66"/>
      <c r="D22" s="110"/>
      <c r="E22" s="110"/>
      <c r="F22" s="110"/>
      <c r="G22" s="110"/>
      <c r="H22" s="110"/>
      <c r="I22" s="70"/>
      <c r="J22" s="70"/>
      <c r="K22" s="70"/>
      <c r="L22" s="70"/>
      <c r="M22" s="81">
        <f t="shared" ref="M22:M25" si="8">I22+J22+K22</f>
        <v>0</v>
      </c>
    </row>
    <row r="23" spans="3:14" ht="5.25" hidden="1" customHeight="1">
      <c r="C23" s="66"/>
      <c r="D23" s="109"/>
      <c r="E23" s="109"/>
      <c r="F23" s="109"/>
      <c r="G23" s="109"/>
      <c r="H23" s="109"/>
      <c r="I23" s="68"/>
      <c r="J23" s="68">
        <f t="shared" ref="J23" si="9">J24</f>
        <v>0</v>
      </c>
      <c r="K23" s="68"/>
      <c r="L23" s="68"/>
      <c r="M23" s="81">
        <f t="shared" si="8"/>
        <v>0</v>
      </c>
    </row>
    <row r="24" spans="3:14" ht="6.75" hidden="1" customHeight="1">
      <c r="C24" s="66"/>
      <c r="D24" s="110"/>
      <c r="E24" s="110"/>
      <c r="F24" s="110"/>
      <c r="G24" s="110"/>
      <c r="H24" s="110"/>
      <c r="I24" s="70"/>
      <c r="J24" s="70"/>
      <c r="K24" s="70"/>
      <c r="L24" s="70"/>
      <c r="M24" s="81">
        <f t="shared" si="8"/>
        <v>0</v>
      </c>
    </row>
    <row r="25" spans="3:14" ht="134.25" customHeight="1">
      <c r="C25" s="66"/>
      <c r="D25" s="110" t="s">
        <v>42</v>
      </c>
      <c r="E25" s="110"/>
      <c r="F25" s="110"/>
      <c r="G25" s="110"/>
      <c r="H25" s="110"/>
      <c r="I25" s="70"/>
      <c r="J25" s="70">
        <v>400</v>
      </c>
      <c r="K25" s="70"/>
      <c r="L25" s="70"/>
      <c r="M25" s="81">
        <f t="shared" si="8"/>
        <v>400</v>
      </c>
    </row>
    <row r="26" spans="3:14" ht="45" customHeight="1">
      <c r="C26" s="66" t="s">
        <v>28</v>
      </c>
      <c r="D26" s="113" t="s">
        <v>25</v>
      </c>
      <c r="E26" s="113"/>
      <c r="F26" s="113"/>
      <c r="G26" s="113"/>
      <c r="H26" s="113"/>
      <c r="I26" s="85">
        <f>I28+I30+I31</f>
        <v>0</v>
      </c>
      <c r="J26" s="85">
        <f t="shared" ref="J26:L26" si="10">J28+J30+J31</f>
        <v>0</v>
      </c>
      <c r="K26" s="85">
        <f t="shared" si="10"/>
        <v>200</v>
      </c>
      <c r="L26" s="85">
        <f t="shared" si="10"/>
        <v>0</v>
      </c>
      <c r="M26" s="85">
        <f>I26+J26+K26+L26</f>
        <v>200</v>
      </c>
    </row>
    <row r="27" spans="3:14" ht="43.5" customHeight="1">
      <c r="C27" s="66"/>
      <c r="D27" s="149" t="s">
        <v>32</v>
      </c>
      <c r="E27" s="110"/>
      <c r="F27" s="110"/>
      <c r="G27" s="110"/>
      <c r="H27" s="110"/>
      <c r="I27" s="70"/>
      <c r="J27" s="70"/>
      <c r="K27" s="70"/>
      <c r="L27" s="70"/>
      <c r="M27" s="81">
        <f t="shared" ref="M27:M31" si="11">I27+J27+K27</f>
        <v>0</v>
      </c>
    </row>
    <row r="28" spans="3:14" ht="55.5" customHeight="1">
      <c r="C28" s="66"/>
      <c r="D28" s="110" t="s">
        <v>43</v>
      </c>
      <c r="E28" s="110"/>
      <c r="F28" s="110"/>
      <c r="G28" s="110"/>
      <c r="H28" s="110"/>
      <c r="I28" s="70">
        <v>-1499.482</v>
      </c>
      <c r="J28" s="70"/>
      <c r="K28" s="70"/>
      <c r="L28" s="70"/>
      <c r="M28" s="81">
        <f t="shared" si="11"/>
        <v>-1499.482</v>
      </c>
    </row>
    <row r="29" spans="3:14" ht="57" customHeight="1">
      <c r="C29" s="66"/>
      <c r="D29" s="149" t="s">
        <v>31</v>
      </c>
      <c r="E29" s="149"/>
      <c r="F29" s="149"/>
      <c r="G29" s="149"/>
      <c r="H29" s="149"/>
      <c r="I29" s="70"/>
      <c r="J29" s="70"/>
      <c r="K29" s="70"/>
      <c r="L29" s="70"/>
      <c r="M29" s="81">
        <f t="shared" si="11"/>
        <v>0</v>
      </c>
      <c r="N29" s="54" t="e">
        <f>#REF!+I31+#REF!+#REF!+#REF!+#REF!+#REF!</f>
        <v>#REF!</v>
      </c>
    </row>
    <row r="30" spans="3:14" ht="39" customHeight="1">
      <c r="C30" s="66"/>
      <c r="D30" s="110" t="s">
        <v>44</v>
      </c>
      <c r="E30" s="110"/>
      <c r="F30" s="110"/>
      <c r="G30" s="110"/>
      <c r="H30" s="110"/>
      <c r="I30" s="70">
        <v>1499.482</v>
      </c>
      <c r="J30" s="70"/>
      <c r="K30" s="70"/>
      <c r="L30" s="70"/>
      <c r="M30" s="81">
        <f t="shared" si="11"/>
        <v>1499.482</v>
      </c>
    </row>
    <row r="31" spans="3:14" ht="61.5" customHeight="1">
      <c r="C31" s="66"/>
      <c r="D31" s="110" t="s">
        <v>45</v>
      </c>
      <c r="E31" s="110"/>
      <c r="F31" s="110"/>
      <c r="G31" s="110"/>
      <c r="H31" s="110"/>
      <c r="I31" s="70"/>
      <c r="J31" s="70"/>
      <c r="K31" s="70">
        <v>200</v>
      </c>
      <c r="L31" s="70"/>
      <c r="M31" s="81">
        <f t="shared" si="11"/>
        <v>200</v>
      </c>
    </row>
    <row r="32" spans="3:14" ht="55.5" customHeight="1">
      <c r="C32" s="71" t="s">
        <v>8</v>
      </c>
      <c r="D32" s="114" t="s">
        <v>10</v>
      </c>
      <c r="E32" s="114"/>
      <c r="F32" s="114"/>
      <c r="G32" s="114"/>
      <c r="H32" s="114"/>
      <c r="I32" s="70">
        <f>I33+I44+I68+I72</f>
        <v>5.6843418860808015E-14</v>
      </c>
      <c r="J32" s="70">
        <f t="shared" ref="J32:L32" si="12">J33+J44+J68+J72</f>
        <v>-606.49900000000002</v>
      </c>
      <c r="K32" s="70">
        <f t="shared" si="12"/>
        <v>301.18099999999993</v>
      </c>
      <c r="L32" s="70">
        <f t="shared" si="12"/>
        <v>2307.6</v>
      </c>
      <c r="M32" s="81">
        <f>I32+J32+K32+L32</f>
        <v>2002.2819999999997</v>
      </c>
    </row>
    <row r="33" spans="3:15" ht="48.75" customHeight="1">
      <c r="C33" s="72" t="s">
        <v>1</v>
      </c>
      <c r="D33" s="113" t="s">
        <v>16</v>
      </c>
      <c r="E33" s="113"/>
      <c r="F33" s="113"/>
      <c r="G33" s="113"/>
      <c r="H33" s="113"/>
      <c r="I33" s="63">
        <f>I35++I36+I37+I39</f>
        <v>-314.33499999999998</v>
      </c>
      <c r="J33" s="63">
        <f>J35++J36+J37+J39</f>
        <v>-1206.6990000000001</v>
      </c>
      <c r="K33" s="63">
        <f t="shared" ref="K33:L33" si="13">K35++K36+K37+K39</f>
        <v>-416.1</v>
      </c>
      <c r="L33" s="63">
        <f t="shared" si="13"/>
        <v>2307.6</v>
      </c>
      <c r="M33" s="51">
        <f>I33+J33+K33+L33</f>
        <v>370.46599999999989</v>
      </c>
      <c r="N33" s="55"/>
      <c r="O33" s="55">
        <f>N33-M33</f>
        <v>-370.46599999999989</v>
      </c>
    </row>
    <row r="34" spans="3:15" ht="43.5" customHeight="1">
      <c r="C34" s="72"/>
      <c r="D34" s="109" t="s">
        <v>47</v>
      </c>
      <c r="E34" s="109"/>
      <c r="F34" s="109"/>
      <c r="G34" s="109"/>
      <c r="H34" s="109"/>
      <c r="I34" s="85"/>
      <c r="J34" s="85"/>
      <c r="K34" s="85"/>
      <c r="L34" s="85"/>
      <c r="M34" s="84">
        <f>I34+J34+K34</f>
        <v>0</v>
      </c>
      <c r="N34" s="54"/>
    </row>
    <row r="35" spans="3:15" ht="83.25" customHeight="1">
      <c r="C35" s="72"/>
      <c r="D35" s="110" t="s">
        <v>78</v>
      </c>
      <c r="E35" s="110"/>
      <c r="F35" s="110"/>
      <c r="G35" s="110"/>
      <c r="H35" s="110"/>
      <c r="I35" s="70"/>
      <c r="J35" s="70">
        <v>684.80100000000004</v>
      </c>
      <c r="K35" s="70"/>
      <c r="L35" s="70"/>
      <c r="M35" s="81">
        <f t="shared" ref="M35:M42" si="14">I35+J35+K35</f>
        <v>684.80100000000004</v>
      </c>
    </row>
    <row r="36" spans="3:15" ht="105.75" customHeight="1">
      <c r="C36" s="72"/>
      <c r="D36" s="110" t="s">
        <v>46</v>
      </c>
      <c r="E36" s="110"/>
      <c r="F36" s="110"/>
      <c r="G36" s="110"/>
      <c r="H36" s="110"/>
      <c r="I36" s="70"/>
      <c r="J36" s="70">
        <v>-2307.6</v>
      </c>
      <c r="K36" s="70"/>
      <c r="L36" s="70">
        <v>2307.6</v>
      </c>
      <c r="M36" s="81">
        <f>I36+J36+K36+L36</f>
        <v>0</v>
      </c>
    </row>
    <row r="37" spans="3:15" ht="86.25" customHeight="1">
      <c r="C37" s="72"/>
      <c r="D37" s="110" t="s">
        <v>48</v>
      </c>
      <c r="E37" s="110"/>
      <c r="F37" s="110"/>
      <c r="G37" s="110"/>
      <c r="H37" s="110"/>
      <c r="I37" s="70"/>
      <c r="J37" s="70">
        <v>416.1</v>
      </c>
      <c r="K37" s="70">
        <v>-416.1</v>
      </c>
      <c r="L37" s="70"/>
      <c r="M37" s="81">
        <f t="shared" si="14"/>
        <v>0</v>
      </c>
    </row>
    <row r="38" spans="3:15" ht="47.25" customHeight="1">
      <c r="C38" s="72"/>
      <c r="D38" s="109" t="s">
        <v>50</v>
      </c>
      <c r="E38" s="110"/>
      <c r="F38" s="110"/>
      <c r="G38" s="110"/>
      <c r="H38" s="110"/>
      <c r="I38" s="70"/>
      <c r="J38" s="70"/>
      <c r="K38" s="70"/>
      <c r="L38" s="70"/>
      <c r="M38" s="81">
        <f t="shared" si="14"/>
        <v>0</v>
      </c>
    </row>
    <row r="39" spans="3:15" ht="86.25" customHeight="1">
      <c r="C39" s="72"/>
      <c r="D39" s="110" t="s">
        <v>49</v>
      </c>
      <c r="E39" s="110"/>
      <c r="F39" s="110"/>
      <c r="G39" s="110"/>
      <c r="H39" s="110"/>
      <c r="I39" s="70">
        <v>-314.33499999999998</v>
      </c>
      <c r="J39" s="70"/>
      <c r="K39" s="70"/>
      <c r="L39" s="70"/>
      <c r="M39" s="81">
        <f t="shared" si="14"/>
        <v>-314.33499999999998</v>
      </c>
    </row>
    <row r="40" spans="3:15" ht="42.75" customHeight="1">
      <c r="C40" s="72"/>
      <c r="D40" s="116" t="s">
        <v>65</v>
      </c>
      <c r="E40" s="116"/>
      <c r="F40" s="116"/>
      <c r="G40" s="116"/>
      <c r="H40" s="116"/>
      <c r="I40" s="70">
        <f>I41+I42</f>
        <v>0</v>
      </c>
      <c r="J40" s="70">
        <f t="shared" ref="J40:L40" si="15">J41+J42</f>
        <v>0</v>
      </c>
      <c r="K40" s="70">
        <f t="shared" si="15"/>
        <v>0</v>
      </c>
      <c r="L40" s="70">
        <f t="shared" si="15"/>
        <v>0</v>
      </c>
      <c r="M40" s="81">
        <f>I40+J40+K40+L40</f>
        <v>0</v>
      </c>
    </row>
    <row r="41" spans="3:15" ht="45.75" customHeight="1">
      <c r="C41" s="72"/>
      <c r="D41" s="111" t="s">
        <v>66</v>
      </c>
      <c r="E41" s="111"/>
      <c r="F41" s="111"/>
      <c r="G41" s="111"/>
      <c r="H41" s="111"/>
      <c r="I41" s="70">
        <v>-10.15</v>
      </c>
      <c r="J41" s="70"/>
      <c r="K41" s="70"/>
      <c r="L41" s="70"/>
      <c r="M41" s="81">
        <f t="shared" si="14"/>
        <v>-10.15</v>
      </c>
    </row>
    <row r="42" spans="3:15" ht="59.25" customHeight="1">
      <c r="C42" s="72"/>
      <c r="D42" s="111" t="s">
        <v>67</v>
      </c>
      <c r="E42" s="111"/>
      <c r="F42" s="111"/>
      <c r="G42" s="111"/>
      <c r="H42" s="111"/>
      <c r="I42" s="70">
        <v>10.15</v>
      </c>
      <c r="J42" s="70"/>
      <c r="K42" s="70"/>
      <c r="L42" s="70"/>
      <c r="M42" s="81">
        <f t="shared" si="14"/>
        <v>10.15</v>
      </c>
    </row>
    <row r="43" spans="3:15" ht="23.25" customHeight="1">
      <c r="C43" s="72"/>
      <c r="D43" s="98"/>
      <c r="E43" s="98"/>
      <c r="F43" s="98"/>
      <c r="G43" s="98"/>
      <c r="H43" s="98"/>
      <c r="I43" s="70"/>
      <c r="J43" s="70"/>
      <c r="K43" s="70"/>
      <c r="L43" s="70"/>
      <c r="M43" s="81"/>
    </row>
    <row r="44" spans="3:15" ht="60.75" customHeight="1">
      <c r="C44" s="72" t="s">
        <v>13</v>
      </c>
      <c r="D44" s="113" t="s">
        <v>12</v>
      </c>
      <c r="E44" s="113"/>
      <c r="F44" s="113"/>
      <c r="G44" s="113"/>
      <c r="H44" s="113"/>
      <c r="I44" s="70">
        <f>I46+I49+I54+I55+I57+I58+I59+I60+I61</f>
        <v>314.33500000000004</v>
      </c>
      <c r="J44" s="70">
        <f t="shared" ref="J44:L44" si="16">J46+J49+J54+J55+J57+J58+J59+J60+J61</f>
        <v>600.20000000000005</v>
      </c>
      <c r="K44" s="70">
        <f t="shared" si="16"/>
        <v>710.04099999999994</v>
      </c>
      <c r="L44" s="70">
        <f t="shared" si="16"/>
        <v>0</v>
      </c>
      <c r="M44" s="50">
        <f>I44+J44+K44+L44</f>
        <v>1624.576</v>
      </c>
    </row>
    <row r="45" spans="3:15" ht="46.5" customHeight="1">
      <c r="C45" s="74"/>
      <c r="D45" s="140" t="s">
        <v>52</v>
      </c>
      <c r="E45" s="146"/>
      <c r="F45" s="146"/>
      <c r="G45" s="146"/>
      <c r="H45" s="146"/>
      <c r="I45" s="85"/>
      <c r="J45" s="85"/>
      <c r="K45" s="85"/>
      <c r="L45" s="85"/>
      <c r="M45" s="84"/>
    </row>
    <row r="46" spans="3:15" ht="46.5" customHeight="1">
      <c r="C46" s="74"/>
      <c r="D46" s="109" t="s">
        <v>51</v>
      </c>
      <c r="E46" s="109"/>
      <c r="F46" s="109"/>
      <c r="G46" s="109"/>
      <c r="H46" s="109"/>
      <c r="I46" s="85"/>
      <c r="J46" s="85"/>
      <c r="K46" s="102">
        <f>K47+K48</f>
        <v>879.24900000000002</v>
      </c>
      <c r="L46" s="85"/>
      <c r="M46" s="101">
        <f t="shared" ref="M46:M72" si="17">I46+J46+K46</f>
        <v>879.24900000000002</v>
      </c>
    </row>
    <row r="47" spans="3:15" ht="54.75" customHeight="1">
      <c r="C47" s="76"/>
      <c r="D47" s="111" t="s">
        <v>53</v>
      </c>
      <c r="E47" s="111"/>
      <c r="F47" s="111"/>
      <c r="G47" s="111"/>
      <c r="H47" s="111"/>
      <c r="I47" s="75"/>
      <c r="J47" s="75"/>
      <c r="K47" s="70">
        <v>673.09900000000005</v>
      </c>
      <c r="L47" s="75"/>
      <c r="M47" s="100">
        <f t="shared" si="17"/>
        <v>673.09900000000005</v>
      </c>
    </row>
    <row r="48" spans="3:15" ht="54.75" customHeight="1">
      <c r="C48" s="76"/>
      <c r="D48" s="111" t="s">
        <v>54</v>
      </c>
      <c r="E48" s="111"/>
      <c r="F48" s="111"/>
      <c r="G48" s="111"/>
      <c r="H48" s="111"/>
      <c r="I48" s="75"/>
      <c r="J48" s="75"/>
      <c r="K48" s="70">
        <v>206.15</v>
      </c>
      <c r="L48" s="75"/>
      <c r="M48" s="100">
        <f t="shared" si="17"/>
        <v>206.15</v>
      </c>
    </row>
    <row r="49" spans="3:13" ht="54.75" customHeight="1">
      <c r="C49" s="76"/>
      <c r="D49" s="116" t="s">
        <v>56</v>
      </c>
      <c r="E49" s="111"/>
      <c r="F49" s="111"/>
      <c r="G49" s="111"/>
      <c r="H49" s="111"/>
      <c r="I49" s="75">
        <f>I50+I51+I52+I53</f>
        <v>192.99100000000001</v>
      </c>
      <c r="J49" s="75">
        <f t="shared" ref="J49:L49" si="18">J50+J51+J52+J53</f>
        <v>0</v>
      </c>
      <c r="K49" s="75">
        <f t="shared" si="18"/>
        <v>99.86699999999999</v>
      </c>
      <c r="L49" s="75">
        <f t="shared" si="18"/>
        <v>0</v>
      </c>
      <c r="M49" s="101">
        <f>I49+J49+K49</f>
        <v>292.858</v>
      </c>
    </row>
    <row r="50" spans="3:13" ht="54.75" customHeight="1">
      <c r="C50" s="76"/>
      <c r="D50" s="111" t="s">
        <v>57</v>
      </c>
      <c r="E50" s="111"/>
      <c r="F50" s="111"/>
      <c r="G50" s="111"/>
      <c r="H50" s="111"/>
      <c r="I50" s="70">
        <v>168.49100000000001</v>
      </c>
      <c r="J50" s="75"/>
      <c r="K50" s="70"/>
      <c r="L50" s="75"/>
      <c r="M50" s="100">
        <f t="shared" si="17"/>
        <v>168.49100000000001</v>
      </c>
    </row>
    <row r="51" spans="3:13" ht="54.75" customHeight="1">
      <c r="C51" s="76"/>
      <c r="D51" s="111" t="s">
        <v>58</v>
      </c>
      <c r="E51" s="111"/>
      <c r="F51" s="111"/>
      <c r="G51" s="111"/>
      <c r="H51" s="111"/>
      <c r="I51" s="75"/>
      <c r="J51" s="75"/>
      <c r="K51" s="70">
        <v>30.661999999999999</v>
      </c>
      <c r="L51" s="75"/>
      <c r="M51" s="100">
        <f t="shared" si="17"/>
        <v>30.661999999999999</v>
      </c>
    </row>
    <row r="52" spans="3:13" ht="54.75" customHeight="1">
      <c r="C52" s="76"/>
      <c r="D52" s="111" t="s">
        <v>59</v>
      </c>
      <c r="E52" s="111"/>
      <c r="F52" s="111"/>
      <c r="G52" s="111"/>
      <c r="H52" s="111"/>
      <c r="I52" s="70">
        <v>24.5</v>
      </c>
      <c r="J52" s="75"/>
      <c r="K52" s="70"/>
      <c r="L52" s="75"/>
      <c r="M52" s="100">
        <f t="shared" si="17"/>
        <v>24.5</v>
      </c>
    </row>
    <row r="53" spans="3:13" ht="54.75" customHeight="1">
      <c r="C53" s="76"/>
      <c r="D53" s="111" t="s">
        <v>60</v>
      </c>
      <c r="E53" s="111"/>
      <c r="F53" s="111"/>
      <c r="G53" s="111"/>
      <c r="H53" s="111"/>
      <c r="I53" s="70"/>
      <c r="J53" s="75"/>
      <c r="K53" s="70">
        <v>69.204999999999998</v>
      </c>
      <c r="L53" s="75"/>
      <c r="M53" s="100">
        <f t="shared" si="17"/>
        <v>69.204999999999998</v>
      </c>
    </row>
    <row r="54" spans="3:13" ht="84.75" customHeight="1">
      <c r="C54" s="76"/>
      <c r="D54" s="110" t="s">
        <v>55</v>
      </c>
      <c r="E54" s="110"/>
      <c r="F54" s="110"/>
      <c r="G54" s="110"/>
      <c r="H54" s="110"/>
      <c r="I54" s="103">
        <v>21.103999999999999</v>
      </c>
      <c r="J54" s="77"/>
      <c r="K54" s="86"/>
      <c r="L54" s="86"/>
      <c r="M54" s="101">
        <f t="shared" si="17"/>
        <v>21.103999999999999</v>
      </c>
    </row>
    <row r="55" spans="3:13" ht="60" customHeight="1">
      <c r="C55" s="76"/>
      <c r="D55" s="116" t="s">
        <v>61</v>
      </c>
      <c r="E55" s="111"/>
      <c r="F55" s="111"/>
      <c r="G55" s="111"/>
      <c r="H55" s="111"/>
      <c r="I55" s="104">
        <f>I56</f>
        <v>35.08</v>
      </c>
      <c r="J55" s="77"/>
      <c r="K55" s="87"/>
      <c r="L55" s="87"/>
      <c r="M55" s="101">
        <f t="shared" si="17"/>
        <v>35.08</v>
      </c>
    </row>
    <row r="56" spans="3:13" ht="62.25" customHeight="1">
      <c r="C56" s="76"/>
      <c r="D56" s="110" t="s">
        <v>79</v>
      </c>
      <c r="E56" s="110"/>
      <c r="F56" s="110"/>
      <c r="G56" s="110"/>
      <c r="H56" s="110"/>
      <c r="I56" s="87">
        <v>35.08</v>
      </c>
      <c r="J56" s="80"/>
      <c r="K56" s="80"/>
      <c r="L56" s="80"/>
      <c r="M56" s="50">
        <f t="shared" si="17"/>
        <v>35.08</v>
      </c>
    </row>
    <row r="57" spans="3:13" ht="81" customHeight="1">
      <c r="C57" s="76"/>
      <c r="D57" s="111" t="s">
        <v>62</v>
      </c>
      <c r="E57" s="111"/>
      <c r="F57" s="111"/>
      <c r="G57" s="111"/>
      <c r="H57" s="111"/>
      <c r="I57" s="70"/>
      <c r="J57" s="68"/>
      <c r="K57" s="105">
        <v>4.95</v>
      </c>
      <c r="L57" s="95"/>
      <c r="M57" s="101">
        <f t="shared" si="17"/>
        <v>4.95</v>
      </c>
    </row>
    <row r="58" spans="3:13" ht="73.5" customHeight="1">
      <c r="C58" s="76"/>
      <c r="D58" s="111" t="s">
        <v>80</v>
      </c>
      <c r="E58" s="111"/>
      <c r="F58" s="111"/>
      <c r="G58" s="111"/>
      <c r="H58" s="111"/>
      <c r="I58" s="106">
        <v>65.16</v>
      </c>
      <c r="J58" s="82"/>
      <c r="K58" s="83"/>
      <c r="L58" s="83"/>
      <c r="M58" s="101">
        <f t="shared" si="17"/>
        <v>65.16</v>
      </c>
    </row>
    <row r="59" spans="3:13" ht="96" customHeight="1">
      <c r="C59" s="76"/>
      <c r="D59" s="111" t="s">
        <v>63</v>
      </c>
      <c r="E59" s="111"/>
      <c r="F59" s="111"/>
      <c r="G59" s="111"/>
      <c r="H59" s="111"/>
      <c r="I59" s="91"/>
      <c r="J59" s="82"/>
      <c r="K59" s="107">
        <v>326.17500000000001</v>
      </c>
      <c r="L59" s="83"/>
      <c r="M59" s="101">
        <f t="shared" si="17"/>
        <v>326.17500000000001</v>
      </c>
    </row>
    <row r="60" spans="3:13" ht="102" customHeight="1">
      <c r="C60" s="76"/>
      <c r="D60" s="111" t="s">
        <v>64</v>
      </c>
      <c r="E60" s="111"/>
      <c r="F60" s="111"/>
      <c r="G60" s="111"/>
      <c r="H60" s="111"/>
      <c r="I60" s="91"/>
      <c r="J60" s="108">
        <v>600.20000000000005</v>
      </c>
      <c r="K60" s="83">
        <v>-600.20000000000005</v>
      </c>
      <c r="L60" s="83"/>
      <c r="M60" s="50">
        <f t="shared" si="17"/>
        <v>0</v>
      </c>
    </row>
    <row r="61" spans="3:13" ht="42" customHeight="1">
      <c r="C61" s="76"/>
      <c r="D61" s="116" t="s">
        <v>70</v>
      </c>
      <c r="E61" s="116"/>
      <c r="F61" s="116"/>
      <c r="G61" s="116"/>
      <c r="H61" s="116"/>
      <c r="I61" s="91">
        <f>I62+I63</f>
        <v>0</v>
      </c>
      <c r="J61" s="91">
        <f t="shared" ref="J61:L61" si="19">J62+J63</f>
        <v>0</v>
      </c>
      <c r="K61" s="91">
        <f t="shared" si="19"/>
        <v>0</v>
      </c>
      <c r="L61" s="91">
        <f t="shared" si="19"/>
        <v>0</v>
      </c>
      <c r="M61" s="50">
        <f t="shared" si="17"/>
        <v>0</v>
      </c>
    </row>
    <row r="62" spans="3:13" ht="46.5" customHeight="1">
      <c r="C62" s="76"/>
      <c r="D62" s="111" t="s">
        <v>66</v>
      </c>
      <c r="E62" s="111"/>
      <c r="F62" s="111"/>
      <c r="G62" s="111"/>
      <c r="H62" s="111"/>
      <c r="I62" s="91">
        <v>-73.95</v>
      </c>
      <c r="J62" s="82"/>
      <c r="K62" s="83"/>
      <c r="L62" s="83"/>
      <c r="M62" s="50">
        <f t="shared" si="17"/>
        <v>-73.95</v>
      </c>
    </row>
    <row r="63" spans="3:13" ht="51" customHeight="1">
      <c r="C63" s="76"/>
      <c r="D63" s="111" t="s">
        <v>67</v>
      </c>
      <c r="E63" s="111"/>
      <c r="F63" s="111"/>
      <c r="G63" s="111"/>
      <c r="H63" s="111"/>
      <c r="I63" s="91">
        <v>73.95</v>
      </c>
      <c r="J63" s="82"/>
      <c r="K63" s="83"/>
      <c r="L63" s="83"/>
      <c r="M63" s="50">
        <f t="shared" si="17"/>
        <v>73.95</v>
      </c>
    </row>
    <row r="64" spans="3:13" ht="51" customHeight="1">
      <c r="C64" s="76"/>
      <c r="D64" s="116" t="s">
        <v>71</v>
      </c>
      <c r="E64" s="116"/>
      <c r="F64" s="116"/>
      <c r="G64" s="116"/>
      <c r="H64" s="116"/>
      <c r="I64" s="91">
        <f>I65+I66</f>
        <v>0</v>
      </c>
      <c r="J64" s="91">
        <f t="shared" ref="J64:M64" si="20">J65+J66</f>
        <v>0</v>
      </c>
      <c r="K64" s="91">
        <f t="shared" si="20"/>
        <v>0</v>
      </c>
      <c r="L64" s="91">
        <f t="shared" si="20"/>
        <v>0</v>
      </c>
      <c r="M64" s="91">
        <f t="shared" si="20"/>
        <v>0</v>
      </c>
    </row>
    <row r="65" spans="3:13" ht="84" customHeight="1">
      <c r="C65" s="76"/>
      <c r="D65" s="111" t="s">
        <v>72</v>
      </c>
      <c r="E65" s="111"/>
      <c r="F65" s="111"/>
      <c r="G65" s="111"/>
      <c r="H65" s="111"/>
      <c r="I65" s="91">
        <f xml:space="preserve"> -4.25</f>
        <v>-4.25</v>
      </c>
      <c r="J65" s="82"/>
      <c r="K65" s="83"/>
      <c r="L65" s="83"/>
      <c r="M65" s="50">
        <f t="shared" si="17"/>
        <v>-4.25</v>
      </c>
    </row>
    <row r="66" spans="3:13" ht="51" customHeight="1">
      <c r="C66" s="76"/>
      <c r="D66" s="111" t="s">
        <v>73</v>
      </c>
      <c r="E66" s="111"/>
      <c r="F66" s="111"/>
      <c r="G66" s="111"/>
      <c r="H66" s="111"/>
      <c r="I66" s="91">
        <v>4.25</v>
      </c>
      <c r="J66" s="82"/>
      <c r="K66" s="83"/>
      <c r="L66" s="83"/>
      <c r="M66" s="50">
        <f t="shared" si="17"/>
        <v>4.25</v>
      </c>
    </row>
    <row r="67" spans="3:13" ht="24" customHeight="1">
      <c r="C67" s="76"/>
      <c r="D67" s="111"/>
      <c r="E67" s="111"/>
      <c r="F67" s="111"/>
      <c r="G67" s="111"/>
      <c r="H67" s="111"/>
      <c r="I67" s="91"/>
      <c r="J67" s="82"/>
      <c r="K67" s="83"/>
      <c r="L67" s="83"/>
      <c r="M67" s="50">
        <f t="shared" si="17"/>
        <v>0</v>
      </c>
    </row>
    <row r="68" spans="3:13" ht="55.5" customHeight="1">
      <c r="C68" s="76" t="s">
        <v>14</v>
      </c>
      <c r="D68" s="145" t="s">
        <v>68</v>
      </c>
      <c r="E68" s="145"/>
      <c r="F68" s="145"/>
      <c r="G68" s="145"/>
      <c r="H68" s="145"/>
      <c r="I68" s="91">
        <f>I69</f>
        <v>0</v>
      </c>
      <c r="J68" s="91">
        <f t="shared" ref="J68:L68" si="21">J69</f>
        <v>0</v>
      </c>
      <c r="K68" s="91">
        <f t="shared" si="21"/>
        <v>0</v>
      </c>
      <c r="L68" s="91">
        <f t="shared" si="21"/>
        <v>0</v>
      </c>
      <c r="M68" s="50">
        <f>I68+J68+K68+L68</f>
        <v>0</v>
      </c>
    </row>
    <row r="69" spans="3:13" ht="46.5" customHeight="1">
      <c r="C69" s="76"/>
      <c r="D69" s="116" t="s">
        <v>65</v>
      </c>
      <c r="E69" s="116"/>
      <c r="F69" s="116"/>
      <c r="G69" s="116"/>
      <c r="H69" s="116"/>
      <c r="I69" s="92">
        <f>I70+I71</f>
        <v>0</v>
      </c>
      <c r="J69" s="92">
        <f t="shared" ref="J69:K69" si="22">J70+J71</f>
        <v>0</v>
      </c>
      <c r="K69" s="92">
        <f t="shared" si="22"/>
        <v>0</v>
      </c>
      <c r="L69" s="92"/>
      <c r="M69" s="84">
        <f t="shared" si="17"/>
        <v>0</v>
      </c>
    </row>
    <row r="70" spans="3:13" ht="39" customHeight="1">
      <c r="C70" s="76"/>
      <c r="D70" s="111" t="s">
        <v>66</v>
      </c>
      <c r="E70" s="111"/>
      <c r="F70" s="111"/>
      <c r="G70" s="111"/>
      <c r="H70" s="111"/>
      <c r="I70" s="91">
        <v>-7.2</v>
      </c>
      <c r="J70" s="82"/>
      <c r="K70" s="83"/>
      <c r="L70" s="83"/>
      <c r="M70" s="50">
        <f t="shared" si="17"/>
        <v>-7.2</v>
      </c>
    </row>
    <row r="71" spans="3:13" ht="51" customHeight="1">
      <c r="C71" s="76"/>
      <c r="D71" s="111" t="s">
        <v>67</v>
      </c>
      <c r="E71" s="111"/>
      <c r="F71" s="111"/>
      <c r="G71" s="111"/>
      <c r="H71" s="111"/>
      <c r="I71" s="91">
        <v>7.2</v>
      </c>
      <c r="J71" s="82"/>
      <c r="K71" s="83"/>
      <c r="L71" s="83"/>
      <c r="M71" s="50">
        <f t="shared" si="17"/>
        <v>7.2</v>
      </c>
    </row>
    <row r="72" spans="3:13" ht="142.5" customHeight="1">
      <c r="C72" s="76" t="s">
        <v>15</v>
      </c>
      <c r="D72" s="111" t="s">
        <v>69</v>
      </c>
      <c r="E72" s="111"/>
      <c r="F72" s="111"/>
      <c r="G72" s="111"/>
      <c r="H72" s="111"/>
      <c r="I72" s="91"/>
      <c r="J72" s="82"/>
      <c r="K72" s="83">
        <v>7.24</v>
      </c>
      <c r="L72" s="83"/>
      <c r="M72" s="50">
        <f t="shared" si="17"/>
        <v>7.24</v>
      </c>
    </row>
    <row r="73" spans="3:13" ht="28.5" customHeight="1">
      <c r="C73" s="76"/>
      <c r="D73" s="97"/>
      <c r="E73" s="97"/>
      <c r="F73" s="97"/>
      <c r="G73" s="97"/>
      <c r="H73" s="97"/>
      <c r="I73" s="91"/>
      <c r="J73" s="82"/>
      <c r="K73" s="83"/>
      <c r="L73" s="83"/>
      <c r="M73" s="50"/>
    </row>
    <row r="74" spans="3:13" ht="87" customHeight="1">
      <c r="C74" s="76" t="s">
        <v>20</v>
      </c>
      <c r="D74" s="114" t="s">
        <v>21</v>
      </c>
      <c r="E74" s="114"/>
      <c r="F74" s="114"/>
      <c r="G74" s="114"/>
      <c r="H74" s="114"/>
      <c r="I74" s="91">
        <f>I75+I78+I81+I84+I88</f>
        <v>0</v>
      </c>
      <c r="J74" s="91">
        <f t="shared" ref="J74:L74" si="23">J75+J78+J81+J84+J88</f>
        <v>14.353999999999999</v>
      </c>
      <c r="K74" s="91">
        <f t="shared" si="23"/>
        <v>0</v>
      </c>
      <c r="L74" s="91">
        <f t="shared" si="23"/>
        <v>0</v>
      </c>
      <c r="M74" s="50">
        <f>I74+J74+K74+L74</f>
        <v>14.353999999999999</v>
      </c>
    </row>
    <row r="75" spans="3:13" ht="69" customHeight="1">
      <c r="C75" s="76" t="s">
        <v>1</v>
      </c>
      <c r="D75" s="113" t="s">
        <v>22</v>
      </c>
      <c r="E75" s="129"/>
      <c r="F75" s="129"/>
      <c r="G75" s="129"/>
      <c r="H75" s="129"/>
      <c r="I75" s="83">
        <f>I76</f>
        <v>0</v>
      </c>
      <c r="J75" s="83">
        <f t="shared" ref="J75:L75" si="24">J76</f>
        <v>2.802</v>
      </c>
      <c r="K75" s="83">
        <f t="shared" si="24"/>
        <v>0</v>
      </c>
      <c r="L75" s="83">
        <f t="shared" si="24"/>
        <v>0</v>
      </c>
      <c r="M75" s="81">
        <f t="shared" ref="M75:M82" si="25">I75+J75+K75</f>
        <v>2.802</v>
      </c>
    </row>
    <row r="76" spans="3:13" ht="45" customHeight="1">
      <c r="C76" s="76"/>
      <c r="D76" s="115" t="s">
        <v>23</v>
      </c>
      <c r="E76" s="115"/>
      <c r="F76" s="115"/>
      <c r="G76" s="115"/>
      <c r="H76" s="115"/>
      <c r="I76" s="89">
        <f>I77</f>
        <v>0</v>
      </c>
      <c r="J76" s="89">
        <f t="shared" ref="J76:L76" si="26">J77</f>
        <v>2.802</v>
      </c>
      <c r="K76" s="89">
        <f t="shared" si="26"/>
        <v>0</v>
      </c>
      <c r="L76" s="89">
        <f t="shared" si="26"/>
        <v>0</v>
      </c>
      <c r="M76" s="84">
        <f t="shared" si="25"/>
        <v>2.802</v>
      </c>
    </row>
    <row r="77" spans="3:13" ht="72" customHeight="1">
      <c r="C77" s="76"/>
      <c r="D77" s="110" t="s">
        <v>74</v>
      </c>
      <c r="E77" s="110"/>
      <c r="F77" s="110"/>
      <c r="G77" s="110"/>
      <c r="H77" s="110"/>
      <c r="I77" s="70"/>
      <c r="J77" s="68">
        <v>2.802</v>
      </c>
      <c r="K77" s="68"/>
      <c r="L77" s="68"/>
      <c r="M77" s="81">
        <f t="shared" si="25"/>
        <v>2.802</v>
      </c>
    </row>
    <row r="78" spans="3:13" ht="49.5" customHeight="1">
      <c r="C78" s="76" t="s">
        <v>13</v>
      </c>
      <c r="D78" s="113" t="s">
        <v>26</v>
      </c>
      <c r="E78" s="113"/>
      <c r="F78" s="113"/>
      <c r="G78" s="113"/>
      <c r="H78" s="113"/>
      <c r="I78" s="70">
        <f>I79</f>
        <v>0</v>
      </c>
      <c r="J78" s="70">
        <f t="shared" ref="J78:L78" si="27">J79</f>
        <v>2.3620000000000001</v>
      </c>
      <c r="K78" s="70">
        <f t="shared" si="27"/>
        <v>0</v>
      </c>
      <c r="L78" s="70">
        <f t="shared" si="27"/>
        <v>0</v>
      </c>
      <c r="M78" s="81">
        <f t="shared" si="25"/>
        <v>2.3620000000000001</v>
      </c>
    </row>
    <row r="79" spans="3:13" ht="40.5" customHeight="1">
      <c r="C79" s="76"/>
      <c r="D79" s="115" t="s">
        <v>23</v>
      </c>
      <c r="E79" s="115"/>
      <c r="F79" s="115"/>
      <c r="G79" s="115"/>
      <c r="H79" s="115"/>
      <c r="I79" s="89">
        <f>I80</f>
        <v>0</v>
      </c>
      <c r="J79" s="89">
        <f t="shared" ref="J79:L79" si="28">J80</f>
        <v>2.3620000000000001</v>
      </c>
      <c r="K79" s="89">
        <f t="shared" si="28"/>
        <v>0</v>
      </c>
      <c r="L79" s="89">
        <f t="shared" si="28"/>
        <v>0</v>
      </c>
      <c r="M79" s="84">
        <f>I79+J79+K79</f>
        <v>2.3620000000000001</v>
      </c>
    </row>
    <row r="80" spans="3:13" ht="69" customHeight="1">
      <c r="C80" s="76"/>
      <c r="D80" s="112" t="s">
        <v>74</v>
      </c>
      <c r="E80" s="147"/>
      <c r="F80" s="147"/>
      <c r="G80" s="147"/>
      <c r="H80" s="147"/>
      <c r="I80" s="70"/>
      <c r="J80" s="70">
        <v>2.3620000000000001</v>
      </c>
      <c r="K80" s="70"/>
      <c r="L80" s="70"/>
      <c r="M80" s="81">
        <f t="shared" si="25"/>
        <v>2.3620000000000001</v>
      </c>
    </row>
    <row r="81" spans="1:14" ht="45" customHeight="1">
      <c r="C81" s="76" t="s">
        <v>14</v>
      </c>
      <c r="D81" s="113" t="s">
        <v>27</v>
      </c>
      <c r="E81" s="113"/>
      <c r="F81" s="113"/>
      <c r="G81" s="113"/>
      <c r="H81" s="113"/>
      <c r="I81" s="70">
        <f>I82</f>
        <v>0</v>
      </c>
      <c r="J81" s="70">
        <f t="shared" ref="J81:L81" si="29">J82</f>
        <v>1.246</v>
      </c>
      <c r="K81" s="70">
        <f t="shared" si="29"/>
        <v>0</v>
      </c>
      <c r="L81" s="70">
        <f t="shared" si="29"/>
        <v>0</v>
      </c>
      <c r="M81" s="81">
        <f t="shared" si="25"/>
        <v>1.246</v>
      </c>
    </row>
    <row r="82" spans="1:14" ht="46.5" customHeight="1">
      <c r="C82" s="76"/>
      <c r="D82" s="115" t="s">
        <v>23</v>
      </c>
      <c r="E82" s="115"/>
      <c r="F82" s="115"/>
      <c r="G82" s="115"/>
      <c r="H82" s="115"/>
      <c r="I82" s="89">
        <f>I83</f>
        <v>0</v>
      </c>
      <c r="J82" s="89">
        <f t="shared" ref="J82:L82" si="30">J83</f>
        <v>1.246</v>
      </c>
      <c r="K82" s="89">
        <f t="shared" si="30"/>
        <v>0</v>
      </c>
      <c r="L82" s="89">
        <f t="shared" si="30"/>
        <v>0</v>
      </c>
      <c r="M82" s="84">
        <f t="shared" si="25"/>
        <v>1.246</v>
      </c>
    </row>
    <row r="83" spans="1:14" ht="73.5" customHeight="1">
      <c r="C83" s="76"/>
      <c r="D83" s="112" t="s">
        <v>74</v>
      </c>
      <c r="E83" s="112"/>
      <c r="F83" s="112"/>
      <c r="G83" s="112"/>
      <c r="H83" s="112"/>
      <c r="I83" s="88"/>
      <c r="J83" s="88">
        <v>1.246</v>
      </c>
      <c r="K83" s="88"/>
      <c r="L83" s="88"/>
      <c r="M83" s="81">
        <f>I83+J83+K83</f>
        <v>1.246</v>
      </c>
    </row>
    <row r="84" spans="1:14" ht="61.5" customHeight="1">
      <c r="C84" s="76" t="s">
        <v>15</v>
      </c>
      <c r="D84" s="113" t="s">
        <v>29</v>
      </c>
      <c r="E84" s="113"/>
      <c r="F84" s="113"/>
      <c r="G84" s="113"/>
      <c r="H84" s="113"/>
      <c r="I84" s="70">
        <f>I85</f>
        <v>5.6420000000000003</v>
      </c>
      <c r="J84" s="70">
        <f t="shared" ref="J84:L84" si="31">J85</f>
        <v>7.944</v>
      </c>
      <c r="K84" s="70">
        <f t="shared" si="31"/>
        <v>0</v>
      </c>
      <c r="L84" s="70">
        <f t="shared" si="31"/>
        <v>0</v>
      </c>
      <c r="M84" s="81">
        <f>I84+J84+K84</f>
        <v>13.586</v>
      </c>
    </row>
    <row r="85" spans="1:14" ht="52.5" customHeight="1">
      <c r="C85" s="76"/>
      <c r="D85" s="115" t="s">
        <v>23</v>
      </c>
      <c r="E85" s="115"/>
      <c r="F85" s="115"/>
      <c r="G85" s="115"/>
      <c r="H85" s="115"/>
      <c r="I85" s="89">
        <f>I86+I87</f>
        <v>5.6420000000000003</v>
      </c>
      <c r="J85" s="89">
        <f t="shared" ref="J85:L85" si="32">J86+J87</f>
        <v>7.944</v>
      </c>
      <c r="K85" s="89">
        <f t="shared" si="32"/>
        <v>0</v>
      </c>
      <c r="L85" s="89">
        <f t="shared" si="32"/>
        <v>0</v>
      </c>
      <c r="M85" s="84">
        <f>I85+J85+K85+L85</f>
        <v>13.586</v>
      </c>
    </row>
    <row r="86" spans="1:14" ht="94.5" customHeight="1">
      <c r="C86" s="76"/>
      <c r="D86" s="112" t="s">
        <v>74</v>
      </c>
      <c r="E86" s="112"/>
      <c r="F86" s="112"/>
      <c r="G86" s="112"/>
      <c r="H86" s="112"/>
      <c r="I86" s="88"/>
      <c r="J86" s="88">
        <v>7.944</v>
      </c>
      <c r="K86" s="88"/>
      <c r="L86" s="88"/>
      <c r="M86" s="81"/>
    </row>
    <row r="87" spans="1:14" ht="100.5" customHeight="1">
      <c r="C87" s="76"/>
      <c r="D87" s="112" t="s">
        <v>75</v>
      </c>
      <c r="E87" s="112"/>
      <c r="F87" s="112"/>
      <c r="G87" s="112"/>
      <c r="H87" s="112"/>
      <c r="I87" s="88">
        <v>5.6420000000000003</v>
      </c>
      <c r="J87" s="88"/>
      <c r="K87" s="88"/>
      <c r="L87" s="88"/>
      <c r="M87" s="81">
        <f>I87+J87+K87</f>
        <v>5.6420000000000003</v>
      </c>
    </row>
    <row r="88" spans="1:14" ht="99" customHeight="1">
      <c r="C88" s="76" t="s">
        <v>28</v>
      </c>
      <c r="D88" s="112" t="s">
        <v>76</v>
      </c>
      <c r="E88" s="112"/>
      <c r="F88" s="112"/>
      <c r="G88" s="112"/>
      <c r="H88" s="112"/>
      <c r="I88" s="83">
        <v>-5.6420000000000003</v>
      </c>
      <c r="J88" s="88"/>
      <c r="K88" s="88"/>
      <c r="L88" s="88"/>
      <c r="M88" s="81">
        <f t="shared" ref="M88" si="33">I88+J88+K88</f>
        <v>-5.6420000000000003</v>
      </c>
    </row>
    <row r="89" spans="1:14" ht="118.5" customHeight="1">
      <c r="C89" s="78"/>
      <c r="D89" s="143" t="s">
        <v>9</v>
      </c>
      <c r="E89" s="143"/>
      <c r="F89" s="143"/>
      <c r="G89" s="143"/>
      <c r="H89" s="143"/>
      <c r="I89" s="83">
        <f>I7+I32+I74</f>
        <v>5.6843418860808015E-14</v>
      </c>
      <c r="J89" s="83">
        <f t="shared" ref="J89:L89" si="34">J7+J32+J74</f>
        <v>-1809.145</v>
      </c>
      <c r="K89" s="83">
        <f t="shared" si="34"/>
        <v>935.67599999999993</v>
      </c>
      <c r="L89" s="83">
        <f t="shared" si="34"/>
        <v>4424.6000000000004</v>
      </c>
      <c r="M89" s="81">
        <f>I89+J89+K89+L89</f>
        <v>3551.1310000000003</v>
      </c>
    </row>
    <row r="90" spans="1:14" ht="55.5" customHeight="1">
      <c r="A90" s="8"/>
      <c r="B90" s="8"/>
      <c r="C90" s="38"/>
      <c r="D90" s="144"/>
      <c r="E90" s="144"/>
      <c r="F90" s="144"/>
      <c r="G90" s="144"/>
      <c r="H90" s="144"/>
      <c r="I90" s="79"/>
      <c r="J90" s="79"/>
      <c r="K90" s="79"/>
      <c r="L90" s="79"/>
      <c r="M90" s="79"/>
      <c r="N90" s="52"/>
    </row>
    <row r="91" spans="1:14" ht="30.75" customHeight="1">
      <c r="A91" s="9"/>
      <c r="B91" s="9"/>
      <c r="C91" s="40"/>
      <c r="D91" s="142"/>
      <c r="E91" s="142"/>
      <c r="F91" s="142"/>
      <c r="G91" s="142"/>
      <c r="H91" s="142"/>
      <c r="I91" s="39"/>
      <c r="J91" s="39"/>
      <c r="K91" s="39"/>
      <c r="L91" s="39"/>
      <c r="M91" s="37"/>
    </row>
    <row r="92" spans="1:14" ht="30.75" customHeight="1">
      <c r="A92" s="9"/>
      <c r="B92" s="9"/>
      <c r="C92" s="40"/>
      <c r="D92" s="128"/>
      <c r="E92" s="128"/>
      <c r="F92" s="128"/>
      <c r="G92" s="128"/>
      <c r="H92" s="128"/>
      <c r="I92" s="41"/>
      <c r="J92" s="41"/>
      <c r="K92" s="41"/>
      <c r="L92" s="41"/>
      <c r="M92" s="37"/>
    </row>
    <row r="93" spans="1:14" ht="45" customHeight="1">
      <c r="A93" s="9"/>
      <c r="B93" s="9"/>
      <c r="C93" s="38"/>
      <c r="D93" s="119"/>
      <c r="E93" s="119"/>
      <c r="F93" s="119"/>
      <c r="G93" s="119"/>
      <c r="H93" s="119"/>
      <c r="I93" s="41"/>
      <c r="J93" s="41"/>
      <c r="K93" s="41"/>
      <c r="L93" s="41"/>
      <c r="M93" s="37"/>
    </row>
    <row r="94" spans="1:14" ht="31.5" customHeight="1">
      <c r="A94" s="9"/>
      <c r="B94" s="9"/>
      <c r="C94" s="38"/>
      <c r="D94" s="119"/>
      <c r="E94" s="119"/>
      <c r="F94" s="119"/>
      <c r="G94" s="119"/>
      <c r="H94" s="119"/>
      <c r="I94" s="41"/>
      <c r="J94" s="41"/>
      <c r="K94" s="41"/>
      <c r="L94" s="41"/>
      <c r="M94" s="37"/>
    </row>
    <row r="95" spans="1:14" ht="27.75" customHeight="1">
      <c r="A95" s="9"/>
      <c r="B95" s="9"/>
      <c r="C95" s="38"/>
      <c r="D95" s="119"/>
      <c r="E95" s="119"/>
      <c r="F95" s="119"/>
      <c r="G95" s="119"/>
      <c r="H95" s="42"/>
      <c r="I95" s="41"/>
      <c r="J95" s="41"/>
      <c r="K95" s="41"/>
      <c r="L95" s="41"/>
      <c r="M95" s="37"/>
    </row>
    <row r="96" spans="1:14" ht="27.75" customHeight="1">
      <c r="A96" s="9"/>
      <c r="B96" s="9"/>
      <c r="C96" s="38"/>
      <c r="D96" s="119"/>
      <c r="E96" s="119"/>
      <c r="F96" s="119"/>
      <c r="G96" s="119"/>
      <c r="H96" s="42"/>
      <c r="I96" s="41"/>
      <c r="J96" s="41"/>
      <c r="K96" s="41"/>
      <c r="L96" s="41"/>
      <c r="M96" s="37"/>
    </row>
    <row r="97" spans="1:13" ht="27.75" customHeight="1">
      <c r="A97" s="9"/>
      <c r="B97" s="9"/>
      <c r="C97" s="38"/>
      <c r="D97" s="123"/>
      <c r="E97" s="123"/>
      <c r="F97" s="123"/>
      <c r="G97" s="123"/>
      <c r="H97" s="43"/>
      <c r="I97" s="41"/>
      <c r="J97" s="41"/>
      <c r="K97" s="41"/>
      <c r="L97" s="41"/>
      <c r="M97" s="37"/>
    </row>
    <row r="98" spans="1:13" ht="27.75" customHeight="1">
      <c r="A98" s="9"/>
      <c r="B98" s="9"/>
      <c r="C98" s="38"/>
      <c r="D98" s="123"/>
      <c r="E98" s="123"/>
      <c r="F98" s="123"/>
      <c r="G98" s="123"/>
      <c r="H98" s="43"/>
      <c r="I98" s="44"/>
      <c r="J98" s="44"/>
      <c r="K98" s="44"/>
      <c r="L98" s="44"/>
      <c r="M98" s="37"/>
    </row>
    <row r="99" spans="1:13" ht="33.75" customHeight="1">
      <c r="A99" s="9"/>
      <c r="B99" s="9"/>
      <c r="C99" s="28"/>
      <c r="D99" s="127"/>
      <c r="E99" s="127"/>
      <c r="F99" s="127"/>
      <c r="G99" s="127"/>
      <c r="H99" s="27"/>
      <c r="I99" s="44"/>
      <c r="J99" s="44"/>
      <c r="K99" s="44"/>
      <c r="L99" s="44"/>
      <c r="M99" s="37"/>
    </row>
    <row r="100" spans="1:13" ht="36.75" customHeight="1">
      <c r="A100" s="9"/>
      <c r="B100" s="9"/>
      <c r="C100" s="28"/>
      <c r="D100" s="124"/>
      <c r="E100" s="124"/>
      <c r="F100" s="124"/>
      <c r="G100" s="124"/>
      <c r="H100" s="27"/>
      <c r="I100" s="33"/>
      <c r="J100" s="33"/>
      <c r="K100" s="33"/>
      <c r="L100" s="33"/>
      <c r="M100" s="29"/>
    </row>
    <row r="101" spans="1:13" ht="48" customHeight="1">
      <c r="A101" s="9"/>
      <c r="B101" s="9"/>
      <c r="C101" s="28"/>
      <c r="D101" s="124"/>
      <c r="E101" s="124"/>
      <c r="F101" s="124"/>
      <c r="G101" s="124"/>
      <c r="H101" s="27"/>
      <c r="I101" s="32"/>
      <c r="J101" s="32"/>
      <c r="K101" s="32"/>
      <c r="L101" s="32"/>
      <c r="M101" s="29"/>
    </row>
    <row r="102" spans="1:13" ht="89.25" customHeight="1">
      <c r="A102" s="9"/>
      <c r="B102" s="9"/>
      <c r="C102" s="28"/>
      <c r="D102" s="124"/>
      <c r="E102" s="124"/>
      <c r="F102" s="124"/>
      <c r="G102" s="124"/>
      <c r="H102" s="124"/>
      <c r="I102" s="31"/>
      <c r="J102" s="31"/>
      <c r="K102" s="31"/>
      <c r="L102" s="31"/>
      <c r="M102" s="29"/>
    </row>
    <row r="103" spans="1:13" ht="63.75" customHeight="1">
      <c r="A103" s="9"/>
      <c r="B103" s="9"/>
      <c r="C103" s="28"/>
      <c r="D103" s="124"/>
      <c r="E103" s="124"/>
      <c r="F103" s="124"/>
      <c r="G103" s="124"/>
      <c r="H103" s="27"/>
      <c r="I103" s="30"/>
      <c r="J103" s="30"/>
      <c r="K103" s="30"/>
      <c r="L103" s="30"/>
      <c r="M103" s="29"/>
    </row>
    <row r="104" spans="1:13" ht="56.25" customHeight="1">
      <c r="A104" s="9"/>
      <c r="B104" s="9"/>
      <c r="C104" s="28"/>
      <c r="D104" s="125"/>
      <c r="E104" s="125"/>
      <c r="F104" s="125"/>
      <c r="G104" s="125"/>
      <c r="H104" s="27"/>
      <c r="I104" s="31"/>
      <c r="J104" s="31"/>
      <c r="K104" s="31"/>
      <c r="L104" s="31"/>
      <c r="M104" s="29"/>
    </row>
    <row r="105" spans="1:13" ht="33" customHeight="1">
      <c r="A105" s="9"/>
      <c r="B105" s="9"/>
      <c r="C105" s="28"/>
      <c r="D105" s="125"/>
      <c r="E105" s="125"/>
      <c r="F105" s="125"/>
      <c r="G105" s="125"/>
      <c r="H105" s="27"/>
      <c r="I105" s="32"/>
      <c r="J105" s="32"/>
      <c r="K105" s="32"/>
      <c r="L105" s="32"/>
      <c r="M105" s="29"/>
    </row>
    <row r="106" spans="1:13" ht="27" customHeight="1">
      <c r="A106" s="9"/>
      <c r="B106" s="9"/>
      <c r="C106" s="28"/>
      <c r="D106" s="124"/>
      <c r="E106" s="124"/>
      <c r="F106" s="124"/>
      <c r="G106" s="124"/>
      <c r="H106" s="27"/>
      <c r="I106" s="31"/>
      <c r="J106" s="31"/>
      <c r="K106" s="31"/>
      <c r="L106" s="31"/>
      <c r="M106" s="29"/>
    </row>
    <row r="107" spans="1:13" ht="27" customHeight="1">
      <c r="A107" s="9"/>
      <c r="B107" s="9"/>
      <c r="C107" s="28"/>
      <c r="D107" s="124"/>
      <c r="E107" s="124"/>
      <c r="F107" s="124"/>
      <c r="G107" s="124"/>
      <c r="H107" s="27"/>
      <c r="I107" s="31"/>
      <c r="J107" s="31"/>
      <c r="K107" s="31"/>
      <c r="L107" s="31"/>
      <c r="M107" s="29"/>
    </row>
    <row r="108" spans="1:13" ht="61.5" customHeight="1">
      <c r="A108" s="9"/>
      <c r="B108" s="9"/>
      <c r="C108" s="28"/>
      <c r="D108" s="124"/>
      <c r="E108" s="124"/>
      <c r="F108" s="124"/>
      <c r="G108" s="124"/>
      <c r="H108" s="27"/>
      <c r="I108" s="31"/>
      <c r="J108" s="31"/>
      <c r="K108" s="31"/>
      <c r="L108" s="31"/>
      <c r="M108" s="29"/>
    </row>
    <row r="109" spans="1:13" ht="41.25" customHeight="1">
      <c r="A109" s="9"/>
      <c r="B109" s="9"/>
      <c r="C109" s="28"/>
      <c r="D109" s="124"/>
      <c r="E109" s="124"/>
      <c r="F109" s="124"/>
      <c r="G109" s="124"/>
      <c r="H109" s="27"/>
      <c r="I109" s="31"/>
      <c r="J109" s="31"/>
      <c r="K109" s="31"/>
      <c r="L109" s="31"/>
      <c r="M109" s="29"/>
    </row>
    <row r="110" spans="1:13" ht="44.25" customHeight="1">
      <c r="A110" s="9"/>
      <c r="B110" s="9"/>
      <c r="C110" s="28"/>
      <c r="D110" s="124"/>
      <c r="E110" s="124"/>
      <c r="F110" s="124"/>
      <c r="G110" s="124"/>
      <c r="H110" s="27"/>
      <c r="I110" s="31"/>
      <c r="J110" s="31"/>
      <c r="K110" s="31"/>
      <c r="L110" s="31"/>
      <c r="M110" s="29"/>
    </row>
    <row r="111" spans="1:13" ht="60.75" customHeight="1">
      <c r="A111" s="9"/>
      <c r="B111" s="9"/>
      <c r="C111" s="28"/>
      <c r="D111" s="124"/>
      <c r="E111" s="124"/>
      <c r="F111" s="124"/>
      <c r="G111" s="124"/>
      <c r="H111" s="27"/>
      <c r="I111" s="31"/>
      <c r="J111" s="31"/>
      <c r="K111" s="31"/>
      <c r="L111" s="31"/>
      <c r="M111" s="29"/>
    </row>
    <row r="112" spans="1:13" ht="27" customHeight="1">
      <c r="A112" s="9"/>
      <c r="B112" s="9"/>
      <c r="C112" s="9"/>
      <c r="D112" s="126"/>
      <c r="E112" s="126"/>
      <c r="F112" s="126"/>
      <c r="G112" s="126"/>
      <c r="H112" s="20"/>
      <c r="I112" s="31"/>
      <c r="J112" s="31"/>
      <c r="K112" s="31"/>
      <c r="L112" s="31"/>
      <c r="M112" s="29"/>
    </row>
    <row r="113" spans="1:13" ht="71.25" customHeight="1">
      <c r="A113" s="9"/>
      <c r="B113" s="9"/>
      <c r="C113" s="99"/>
      <c r="D113" s="99"/>
      <c r="E113" s="99"/>
      <c r="F113" s="99"/>
      <c r="G113" s="99"/>
      <c r="H113" s="99"/>
      <c r="I113" s="25"/>
      <c r="J113" s="25"/>
      <c r="K113" s="25"/>
      <c r="L113" s="25"/>
      <c r="M113" s="1"/>
    </row>
    <row r="114" spans="1:13" ht="27.75" customHeight="1">
      <c r="A114" s="9"/>
      <c r="B114" s="9"/>
      <c r="C114" s="99"/>
      <c r="D114" s="99"/>
      <c r="E114" s="99"/>
      <c r="F114" s="99"/>
      <c r="G114" s="99"/>
      <c r="H114" s="99"/>
      <c r="I114" s="99"/>
      <c r="J114" s="99"/>
      <c r="K114" s="99"/>
      <c r="L114" s="99"/>
      <c r="M114" s="99"/>
    </row>
    <row r="115" spans="1:13" ht="27.75" customHeight="1">
      <c r="A115" s="9"/>
      <c r="B115" s="9"/>
      <c r="C115" s="9"/>
      <c r="D115" s="21"/>
      <c r="E115" s="21"/>
      <c r="F115" s="21"/>
      <c r="G115" s="21"/>
      <c r="H115" s="21"/>
      <c r="I115" s="99"/>
      <c r="J115" s="99"/>
      <c r="K115" s="99"/>
      <c r="L115" s="99"/>
      <c r="M115" s="99"/>
    </row>
    <row r="116" spans="1:13" ht="27.75" customHeight="1">
      <c r="A116" s="9"/>
      <c r="B116" s="9"/>
      <c r="C116" s="20"/>
      <c r="D116" s="121"/>
      <c r="E116" s="121"/>
      <c r="F116" s="121"/>
      <c r="G116" s="121"/>
      <c r="H116" s="21"/>
      <c r="I116" s="14"/>
      <c r="J116" s="14"/>
      <c r="K116" s="14"/>
      <c r="L116" s="14"/>
      <c r="M116" s="1"/>
    </row>
    <row r="117" spans="1:13" ht="43.5" customHeight="1">
      <c r="A117" s="9"/>
      <c r="B117" s="9"/>
      <c r="C117" s="9"/>
      <c r="D117" s="122"/>
      <c r="E117" s="122"/>
      <c r="F117" s="122"/>
      <c r="G117" s="122"/>
      <c r="H117" s="21"/>
      <c r="I117" s="24"/>
      <c r="J117" s="24"/>
      <c r="K117" s="24"/>
      <c r="L117" s="24"/>
      <c r="M117" s="18"/>
    </row>
    <row r="118" spans="1:13" ht="40.5" customHeight="1">
      <c r="A118" s="9"/>
      <c r="B118" s="9"/>
      <c r="C118" s="9"/>
      <c r="D118" s="122"/>
      <c r="E118" s="122"/>
      <c r="F118" s="122"/>
      <c r="G118" s="122"/>
      <c r="H118" s="21"/>
      <c r="I118" s="26"/>
      <c r="J118" s="26"/>
      <c r="K118" s="26"/>
      <c r="L118" s="26"/>
      <c r="M118" s="19"/>
    </row>
    <row r="119" spans="1:13" ht="72" customHeight="1">
      <c r="A119" s="9"/>
      <c r="B119" s="9"/>
      <c r="C119" s="23"/>
      <c r="D119" s="121"/>
      <c r="E119" s="121"/>
      <c r="F119" s="121"/>
      <c r="G119" s="121"/>
      <c r="H119" s="21"/>
      <c r="I119" s="26"/>
      <c r="J119" s="26"/>
      <c r="K119" s="26"/>
      <c r="L119" s="26"/>
      <c r="M119" s="19"/>
    </row>
    <row r="120" spans="1:13" ht="88.5" customHeight="1">
      <c r="A120" s="9"/>
      <c r="B120" s="9"/>
      <c r="C120" s="9"/>
      <c r="D120" s="122"/>
      <c r="E120" s="122"/>
      <c r="F120" s="122"/>
      <c r="G120" s="122"/>
      <c r="H120" s="21"/>
      <c r="I120" s="24"/>
      <c r="J120" s="24"/>
      <c r="K120" s="24"/>
      <c r="L120" s="24"/>
      <c r="M120" s="18"/>
    </row>
    <row r="121" spans="1:13" ht="96.75" customHeight="1">
      <c r="A121" s="9"/>
      <c r="B121" s="9"/>
      <c r="C121" s="9"/>
      <c r="D121" s="122"/>
      <c r="E121" s="122"/>
      <c r="F121" s="122"/>
      <c r="G121" s="122"/>
      <c r="H121" s="21"/>
      <c r="I121" s="12"/>
      <c r="J121" s="12"/>
      <c r="K121" s="12"/>
      <c r="L121" s="12"/>
      <c r="M121" s="18"/>
    </row>
    <row r="122" spans="1:13" ht="46.5" customHeight="1">
      <c r="A122" s="9"/>
      <c r="B122" s="9"/>
      <c r="C122" s="9"/>
      <c r="D122" s="122"/>
      <c r="E122" s="122"/>
      <c r="F122" s="122"/>
      <c r="G122" s="122"/>
      <c r="H122" s="21"/>
      <c r="I122" s="26"/>
      <c r="J122" s="26"/>
      <c r="K122" s="26"/>
      <c r="L122" s="26"/>
      <c r="M122" s="18"/>
    </row>
    <row r="123" spans="1:13" ht="114.75" customHeight="1">
      <c r="A123" s="9"/>
      <c r="B123" s="9"/>
      <c r="C123" s="9"/>
      <c r="D123" s="122"/>
      <c r="E123" s="122"/>
      <c r="F123" s="122"/>
      <c r="G123" s="122"/>
      <c r="H123" s="21"/>
      <c r="I123" s="25"/>
      <c r="J123" s="25"/>
      <c r="K123" s="25"/>
      <c r="L123" s="25"/>
      <c r="M123" s="18"/>
    </row>
    <row r="124" spans="1:13" ht="105.75" customHeight="1">
      <c r="A124" s="9"/>
      <c r="B124" s="9"/>
      <c r="C124" s="7"/>
      <c r="D124" s="122"/>
      <c r="E124" s="122"/>
      <c r="F124" s="122"/>
      <c r="G124" s="122"/>
      <c r="H124" s="5"/>
      <c r="I124" s="26"/>
      <c r="J124" s="26"/>
      <c r="K124" s="26"/>
      <c r="L124" s="26"/>
      <c r="M124" s="18"/>
    </row>
    <row r="125" spans="1:13" ht="40.5" customHeight="1">
      <c r="A125" s="7"/>
      <c r="B125" s="7"/>
      <c r="C125" s="7"/>
      <c r="D125" s="122"/>
      <c r="E125" s="122"/>
      <c r="F125" s="122"/>
      <c r="G125" s="122"/>
      <c r="H125" s="5"/>
      <c r="I125" s="4"/>
      <c r="J125" s="4"/>
      <c r="K125" s="4"/>
      <c r="L125" s="4"/>
      <c r="M125" s="18"/>
    </row>
    <row r="126" spans="1:13" ht="98.25" customHeight="1">
      <c r="A126" s="7"/>
      <c r="B126" s="7"/>
      <c r="C126" s="4"/>
      <c r="D126" s="122"/>
      <c r="E126" s="122"/>
      <c r="F126" s="122"/>
      <c r="G126" s="122"/>
      <c r="H126" s="5"/>
      <c r="I126" s="4"/>
      <c r="J126" s="4"/>
      <c r="K126" s="4"/>
      <c r="L126" s="4"/>
      <c r="M126" s="18"/>
    </row>
    <row r="127" spans="1:13" ht="49.5" customHeight="1">
      <c r="A127" s="7"/>
      <c r="B127" s="7"/>
      <c r="C127" s="4"/>
      <c r="D127" s="122"/>
      <c r="E127" s="122"/>
      <c r="F127" s="122"/>
      <c r="G127" s="122"/>
      <c r="H127" s="5"/>
      <c r="I127" s="4"/>
      <c r="J127" s="4"/>
      <c r="K127" s="4"/>
      <c r="L127" s="4"/>
      <c r="M127" s="18"/>
    </row>
    <row r="128" spans="1:13" ht="28.5" customHeight="1">
      <c r="A128" s="7"/>
      <c r="B128" s="7"/>
      <c r="C128" s="4"/>
      <c r="D128" s="122"/>
      <c r="E128" s="122"/>
      <c r="F128" s="122"/>
      <c r="G128" s="122"/>
      <c r="H128" s="5"/>
      <c r="I128" s="4"/>
      <c r="J128" s="4"/>
      <c r="K128" s="4"/>
      <c r="L128" s="4"/>
      <c r="M128" s="18"/>
    </row>
    <row r="129" spans="1:13" ht="81.75" customHeight="1">
      <c r="A129" s="7"/>
      <c r="B129" s="7"/>
      <c r="C129" s="4"/>
      <c r="D129" s="122"/>
      <c r="E129" s="122"/>
      <c r="F129" s="122"/>
      <c r="G129" s="122"/>
      <c r="H129" s="5"/>
      <c r="I129" s="4"/>
      <c r="J129" s="4"/>
      <c r="K129" s="4"/>
      <c r="L129" s="4"/>
      <c r="M129" s="18"/>
    </row>
    <row r="130" spans="1:13" ht="125.25" customHeight="1">
      <c r="A130" s="7"/>
      <c r="B130" s="7"/>
      <c r="C130" s="4"/>
      <c r="D130" s="121"/>
      <c r="E130" s="121"/>
      <c r="F130" s="121"/>
      <c r="G130" s="121"/>
      <c r="H130" s="5"/>
      <c r="I130" s="4"/>
      <c r="J130" s="4"/>
      <c r="K130" s="4"/>
      <c r="L130" s="4"/>
      <c r="M130" s="18"/>
    </row>
    <row r="131" spans="1:13" ht="24" customHeight="1">
      <c r="A131" s="7"/>
      <c r="B131" s="7"/>
      <c r="C131" s="4"/>
      <c r="D131" s="122"/>
      <c r="E131" s="122"/>
      <c r="F131" s="122"/>
      <c r="G131" s="122"/>
      <c r="H131" s="5"/>
      <c r="I131" s="16"/>
      <c r="J131" s="16"/>
      <c r="K131" s="16"/>
      <c r="L131" s="16"/>
      <c r="M131" s="18"/>
    </row>
    <row r="132" spans="1:13" ht="24" customHeight="1">
      <c r="A132" s="7"/>
      <c r="B132" s="7"/>
      <c r="C132" s="4"/>
      <c r="D132" s="122"/>
      <c r="E132" s="122"/>
      <c r="F132" s="122"/>
      <c r="G132" s="122"/>
      <c r="H132" s="5"/>
      <c r="I132" s="16"/>
      <c r="J132" s="16"/>
      <c r="K132" s="16"/>
      <c r="L132" s="16"/>
      <c r="M132" s="18"/>
    </row>
    <row r="133" spans="1:13" ht="24" customHeight="1">
      <c r="A133" s="7"/>
      <c r="B133" s="7"/>
      <c r="C133" s="4"/>
      <c r="D133" s="122"/>
      <c r="E133" s="122"/>
      <c r="F133" s="122"/>
      <c r="G133" s="122"/>
      <c r="H133" s="5"/>
      <c r="I133" s="6"/>
      <c r="J133" s="6"/>
      <c r="K133" s="6"/>
      <c r="L133" s="6"/>
      <c r="M133" s="19"/>
    </row>
    <row r="134" spans="1:13" ht="32.25" customHeight="1">
      <c r="A134" s="7"/>
      <c r="B134" s="7"/>
      <c r="C134" s="4"/>
      <c r="D134" s="121"/>
      <c r="E134" s="121"/>
      <c r="F134" s="121"/>
      <c r="G134" s="121"/>
      <c r="H134" s="5"/>
      <c r="I134" s="6"/>
      <c r="J134" s="6"/>
      <c r="K134" s="6"/>
      <c r="L134" s="6"/>
      <c r="M134" s="19"/>
    </row>
    <row r="135" spans="1:13" ht="32.25" customHeight="1">
      <c r="A135" s="7"/>
      <c r="B135" s="7"/>
      <c r="C135" s="10"/>
      <c r="D135" s="10"/>
      <c r="E135" s="10"/>
      <c r="F135" s="10"/>
      <c r="G135" s="10"/>
      <c r="H135" s="10"/>
      <c r="I135" s="16"/>
      <c r="J135" s="16"/>
      <c r="K135" s="16"/>
      <c r="L135" s="16"/>
      <c r="M135" s="22"/>
    </row>
    <row r="136" spans="1:13" ht="18.75">
      <c r="A136" s="7"/>
      <c r="B136" s="7"/>
      <c r="C136" s="7"/>
      <c r="D136" s="5"/>
      <c r="E136" s="5"/>
      <c r="F136" s="5"/>
      <c r="G136" s="5"/>
      <c r="H136" s="5"/>
      <c r="I136" s="13"/>
      <c r="J136" s="13"/>
      <c r="K136" s="13"/>
      <c r="L136" s="13"/>
    </row>
    <row r="137" spans="1:13" ht="18.75">
      <c r="A137" s="7"/>
      <c r="B137" s="7"/>
      <c r="C137" s="7"/>
      <c r="D137" s="120"/>
      <c r="E137" s="120"/>
      <c r="F137" s="120"/>
      <c r="G137" s="120"/>
      <c r="H137" s="120"/>
      <c r="I137" s="3"/>
      <c r="J137" s="3"/>
      <c r="K137" s="3"/>
      <c r="L137" s="3"/>
    </row>
    <row r="138" spans="1:13" ht="18.75">
      <c r="A138" s="7"/>
      <c r="B138" s="7"/>
      <c r="C138" s="7"/>
      <c r="D138" s="118"/>
      <c r="E138" s="118"/>
      <c r="F138" s="118"/>
      <c r="G138" s="118"/>
      <c r="H138" s="118"/>
      <c r="I138" s="11"/>
      <c r="J138" s="11"/>
      <c r="K138" s="11"/>
      <c r="L138" s="11"/>
    </row>
    <row r="139" spans="1:13" ht="24" customHeight="1">
      <c r="A139" s="7"/>
      <c r="B139" s="7"/>
      <c r="D139" s="117"/>
      <c r="E139" s="117"/>
      <c r="F139" s="117"/>
      <c r="G139" s="117"/>
      <c r="H139" s="117"/>
      <c r="I139" s="17"/>
      <c r="J139" s="17"/>
      <c r="K139" s="17"/>
      <c r="L139" s="17"/>
    </row>
    <row r="140" spans="1:13" ht="18.75">
      <c r="D140" s="1"/>
      <c r="E140" s="1"/>
      <c r="F140" s="1"/>
      <c r="G140" s="1"/>
      <c r="H140" s="1"/>
      <c r="I140" s="15"/>
      <c r="J140" s="15"/>
      <c r="K140" s="15"/>
      <c r="L140" s="15"/>
    </row>
    <row r="141" spans="1:13" ht="18.75">
      <c r="I141" s="2"/>
      <c r="J141" s="2"/>
      <c r="K141" s="2"/>
      <c r="L141" s="2"/>
    </row>
  </sheetData>
  <mergeCells count="128">
    <mergeCell ref="D88:H88"/>
    <mergeCell ref="D50:H50"/>
    <mergeCell ref="D17:H17"/>
    <mergeCell ref="D28:H28"/>
    <mergeCell ref="D30:H30"/>
    <mergeCell ref="D24:H24"/>
    <mergeCell ref="D26:H26"/>
    <mergeCell ref="D27:H27"/>
    <mergeCell ref="D34:H34"/>
    <mergeCell ref="D35:H35"/>
    <mergeCell ref="D33:H33"/>
    <mergeCell ref="D36:H36"/>
    <mergeCell ref="D40:H40"/>
    <mergeCell ref="D53:H53"/>
    <mergeCell ref="D41:H41"/>
    <mergeCell ref="D31:H31"/>
    <mergeCell ref="D61:H61"/>
    <mergeCell ref="D79:H79"/>
    <mergeCell ref="D80:H80"/>
    <mergeCell ref="D72:H72"/>
    <mergeCell ref="D64:H64"/>
    <mergeCell ref="D71:H71"/>
    <mergeCell ref="D14:H14"/>
    <mergeCell ref="D18:H18"/>
    <mergeCell ref="D29:H29"/>
    <mergeCell ref="D13:H13"/>
    <mergeCell ref="D78:H78"/>
    <mergeCell ref="D74:H74"/>
    <mergeCell ref="D67:H67"/>
    <mergeCell ref="D45:H45"/>
    <mergeCell ref="D44:H44"/>
    <mergeCell ref="D47:H47"/>
    <mergeCell ref="D66:H66"/>
    <mergeCell ref="D48:H48"/>
    <mergeCell ref="D56:H56"/>
    <mergeCell ref="C2:M2"/>
    <mergeCell ref="D4:H4"/>
    <mergeCell ref="D5:H5"/>
    <mergeCell ref="C6:H6"/>
    <mergeCell ref="D15:H15"/>
    <mergeCell ref="D11:H11"/>
    <mergeCell ref="D10:H10"/>
    <mergeCell ref="D16:H16"/>
    <mergeCell ref="D9:H9"/>
    <mergeCell ref="D12:H12"/>
    <mergeCell ref="D92:H92"/>
    <mergeCell ref="D55:H55"/>
    <mergeCell ref="D75:H75"/>
    <mergeCell ref="D96:G96"/>
    <mergeCell ref="D58:H58"/>
    <mergeCell ref="D120:G120"/>
    <mergeCell ref="D121:G121"/>
    <mergeCell ref="D122:G122"/>
    <mergeCell ref="D106:G106"/>
    <mergeCell ref="D107:G107"/>
    <mergeCell ref="D108:G108"/>
    <mergeCell ref="D109:G109"/>
    <mergeCell ref="D91:H91"/>
    <mergeCell ref="D89:H89"/>
    <mergeCell ref="D57:H57"/>
    <mergeCell ref="D90:H90"/>
    <mergeCell ref="D63:H63"/>
    <mergeCell ref="D68:H68"/>
    <mergeCell ref="D69:H69"/>
    <mergeCell ref="D70:H70"/>
    <mergeCell ref="D87:H87"/>
    <mergeCell ref="D77:H77"/>
    <mergeCell ref="D82:H82"/>
    <mergeCell ref="D85:H85"/>
    <mergeCell ref="D100:G100"/>
    <mergeCell ref="D101:G101"/>
    <mergeCell ref="D104:G104"/>
    <mergeCell ref="D105:G105"/>
    <mergeCell ref="D110:G110"/>
    <mergeCell ref="D103:G103"/>
    <mergeCell ref="D112:G112"/>
    <mergeCell ref="D128:G128"/>
    <mergeCell ref="D94:H94"/>
    <mergeCell ref="D102:H102"/>
    <mergeCell ref="D126:G126"/>
    <mergeCell ref="D124:G124"/>
    <mergeCell ref="D125:G125"/>
    <mergeCell ref="D99:G99"/>
    <mergeCell ref="D127:G127"/>
    <mergeCell ref="D95:G95"/>
    <mergeCell ref="D111:G111"/>
    <mergeCell ref="D81:H81"/>
    <mergeCell ref="D83:H83"/>
    <mergeCell ref="D84:H84"/>
    <mergeCell ref="D86:H86"/>
    <mergeCell ref="D76:H76"/>
    <mergeCell ref="D49:H49"/>
    <mergeCell ref="D52:H52"/>
    <mergeCell ref="D139:H139"/>
    <mergeCell ref="D138:H138"/>
    <mergeCell ref="D93:H93"/>
    <mergeCell ref="D137:H137"/>
    <mergeCell ref="D116:G116"/>
    <mergeCell ref="D117:G117"/>
    <mergeCell ref="D118:G118"/>
    <mergeCell ref="D119:G119"/>
    <mergeCell ref="D129:G129"/>
    <mergeCell ref="D134:G134"/>
    <mergeCell ref="D130:G130"/>
    <mergeCell ref="D133:G133"/>
    <mergeCell ref="D131:G131"/>
    <mergeCell ref="D97:G97"/>
    <mergeCell ref="D98:G98"/>
    <mergeCell ref="D132:G132"/>
    <mergeCell ref="D123:G123"/>
    <mergeCell ref="D38:H38"/>
    <mergeCell ref="D65:H65"/>
    <mergeCell ref="D19:H19"/>
    <mergeCell ref="D20:H20"/>
    <mergeCell ref="D21:H21"/>
    <mergeCell ref="D22:H22"/>
    <mergeCell ref="D23:H23"/>
    <mergeCell ref="D46:H46"/>
    <mergeCell ref="D32:H32"/>
    <mergeCell ref="D25:H25"/>
    <mergeCell ref="D42:H42"/>
    <mergeCell ref="D62:H62"/>
    <mergeCell ref="D39:H39"/>
    <mergeCell ref="D59:H59"/>
    <mergeCell ref="D60:H60"/>
    <mergeCell ref="D51:H51"/>
    <mergeCell ref="D54:H54"/>
    <mergeCell ref="D37:H37"/>
  </mergeCells>
  <pageMargins left="0.11811023622047245" right="0.11811023622047245" top="0.74803149606299213" bottom="0.74803149606299213" header="0.31496062992125984" footer="0.31496062992125984"/>
  <pageSetup paperSize="9" scale="31" orientation="portrait" r:id="rId1"/>
  <rowBreaks count="3" manualBreakCount="3">
    <brk id="43" max="12" man="1"/>
    <brk id="72" max="12" man="1"/>
    <brk id="112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 Windows</dc:creator>
  <cp:lastModifiedBy>Admin</cp:lastModifiedBy>
  <cp:lastPrinted>2026-07-18T13:10:39Z</cp:lastPrinted>
  <dcterms:created xsi:type="dcterms:W3CDTF">2018-01-10T14:44:18Z</dcterms:created>
  <dcterms:modified xsi:type="dcterms:W3CDTF">2026-07-18T13:11:00Z</dcterms:modified>
</cp:coreProperties>
</file>