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0730" windowHeight="11760"/>
  </bookViews>
  <sheets>
    <sheet name="Лист1" sheetId="1" r:id="rId1"/>
  </sheets>
  <definedNames>
    <definedName name="_xlnm.Print_Area" localSheetId="0">Лист1!$A$1:$Q$40</definedName>
  </definedNames>
  <calcPr calcId="125725"/>
</workbook>
</file>

<file path=xl/calcChain.xml><?xml version="1.0" encoding="utf-8"?>
<calcChain xmlns="http://schemas.openxmlformats.org/spreadsheetml/2006/main">
  <c r="G22" i="1"/>
  <c r="H22"/>
  <c r="I22"/>
  <c r="F22"/>
  <c r="L22"/>
  <c r="M22"/>
  <c r="N22"/>
  <c r="O22"/>
  <c r="K22"/>
  <c r="F26"/>
  <c r="F23"/>
  <c r="G36"/>
  <c r="H36"/>
  <c r="I36"/>
  <c r="L34"/>
  <c r="M34"/>
  <c r="N34"/>
  <c r="O34"/>
  <c r="K34"/>
  <c r="G34"/>
  <c r="H34"/>
  <c r="I34"/>
  <c r="L30"/>
  <c r="M30"/>
  <c r="N30"/>
  <c r="O30"/>
  <c r="K30"/>
  <c r="G30"/>
  <c r="H30"/>
  <c r="I30"/>
  <c r="F25"/>
  <c r="F24" s="1"/>
  <c r="F34" s="1"/>
  <c r="L15"/>
  <c r="M15"/>
  <c r="N15"/>
  <c r="O15"/>
  <c r="K15"/>
  <c r="G15"/>
  <c r="H15"/>
  <c r="I15"/>
  <c r="E27"/>
  <c r="J20"/>
  <c r="E20"/>
  <c r="P20" s="1"/>
  <c r="F31"/>
  <c r="F30" s="1"/>
  <c r="F16"/>
  <c r="F15" s="1"/>
  <c r="J27" l="1"/>
  <c r="P27" s="1"/>
  <c r="F29" l="1"/>
  <c r="L29"/>
  <c r="M29"/>
  <c r="N29"/>
  <c r="O29"/>
  <c r="K29"/>
  <c r="G29"/>
  <c r="H29"/>
  <c r="I29"/>
  <c r="E31"/>
  <c r="P31" s="1"/>
  <c r="J18"/>
  <c r="E18"/>
  <c r="E16"/>
  <c r="J16"/>
  <c r="E17"/>
  <c r="P17" s="1"/>
  <c r="E26"/>
  <c r="P26" s="1"/>
  <c r="J24" l="1"/>
  <c r="K36"/>
  <c r="N36"/>
  <c r="L36"/>
  <c r="F36"/>
  <c r="O36"/>
  <c r="M36"/>
  <c r="P16"/>
  <c r="E24"/>
  <c r="P18"/>
  <c r="P24" l="1"/>
  <c r="E15" l="1"/>
  <c r="E14" s="1"/>
  <c r="J34" l="1"/>
  <c r="J36" l="1"/>
  <c r="F14"/>
  <c r="K21"/>
  <c r="J23"/>
  <c r="J25"/>
  <c r="L21"/>
  <c r="M21"/>
  <c r="N21"/>
  <c r="J22"/>
  <c r="E25"/>
  <c r="E23"/>
  <c r="J19"/>
  <c r="L14"/>
  <c r="M14"/>
  <c r="N14"/>
  <c r="G14"/>
  <c r="H14"/>
  <c r="I14"/>
  <c r="E19"/>
  <c r="E30" l="1"/>
  <c r="K14"/>
  <c r="K32" s="1"/>
  <c r="L32"/>
  <c r="M32"/>
  <c r="E29"/>
  <c r="J30"/>
  <c r="N32"/>
  <c r="O14"/>
  <c r="J14" s="1"/>
  <c r="P14" s="1"/>
  <c r="J29"/>
  <c r="O21"/>
  <c r="P25"/>
  <c r="P23"/>
  <c r="P19"/>
  <c r="G21" l="1"/>
  <c r="G32" s="1"/>
  <c r="P30"/>
  <c r="P29"/>
  <c r="I21"/>
  <c r="I32" s="1"/>
  <c r="H21"/>
  <c r="H32" s="1"/>
  <c r="E34"/>
  <c r="P34" s="1"/>
  <c r="J15"/>
  <c r="P15" s="1"/>
  <c r="J21"/>
  <c r="O32"/>
  <c r="J32" s="1"/>
  <c r="E36" l="1"/>
  <c r="P36" s="1"/>
  <c r="F21"/>
  <c r="F32" s="1"/>
  <c r="E22"/>
  <c r="P22" s="1"/>
  <c r="E32" l="1"/>
  <c r="P32" s="1"/>
  <c r="E21"/>
  <c r="E41" l="1"/>
  <c r="P21"/>
</calcChain>
</file>

<file path=xl/sharedStrings.xml><?xml version="1.0" encoding="utf-8"?>
<sst xmlns="http://schemas.openxmlformats.org/spreadsheetml/2006/main" count="82" uniqueCount="69">
  <si>
    <t>Додаток 3</t>
  </si>
  <si>
    <t>до рішення ____________ ради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</si>
  <si>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</si>
  <si>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</si>
  <si>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</si>
  <si>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</si>
  <si>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</si>
  <si>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</si>
  <si>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</si>
  <si>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</si>
  <si>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</si>
  <si>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</si>
  <si>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</si>
  <si>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</si>
  <si>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</si>
  <si>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</si>
  <si>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</si>
  <si>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</si>
  <si>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Баштанська міська рада</t>
  </si>
  <si>
    <t>0110000</t>
  </si>
  <si>
    <t>0600000</t>
  </si>
  <si>
    <t>Відділ освіти, молоді та спорту виконавчого комітету міської ради</t>
  </si>
  <si>
    <t>0610000</t>
  </si>
  <si>
    <t>0611010</t>
  </si>
  <si>
    <t>0910</t>
  </si>
  <si>
    <t>1010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</si>
  <si>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</si>
  <si>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</si>
  <si>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</si>
  <si>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1000000</t>
  </si>
  <si>
    <t>1010000</t>
  </si>
  <si>
    <t>X</t>
  </si>
  <si>
    <t>УСЬОГО</t>
  </si>
  <si>
    <t>14502000000</t>
  </si>
  <si>
    <t>(код бюджету)</t>
  </si>
  <si>
    <t>Зміни до розподілу</t>
  </si>
  <si>
    <t>видатків бюджету Баштанської міської територіальної громади на 2021 рік</t>
  </si>
  <si>
    <t>0611061</t>
  </si>
  <si>
    <t>1061</t>
  </si>
  <si>
    <t>0611060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</si>
  <si>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</si>
  <si>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у тому числі видатки за рахунок цільових субвенцій з державного бюджету</t>
  </si>
  <si>
    <t>з них:</t>
  </si>
  <si>
    <t>за рахунок залишку коштів, що утворився на початок бюджетного періоду (залишок коштів міського бюджету станом на 01.01.2021)</t>
  </si>
  <si>
    <t>Заступник міського голови з питань діяльності виконавчих органів ради</t>
  </si>
  <si>
    <t>Світлана ЄВДОЩЕНКО</t>
  </si>
  <si>
    <t>0490</t>
  </si>
  <si>
    <t xml:space="preserve">                            2021 року №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</si>
  <si>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</si>
  <si>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</si>
  <si>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</si>
  <si>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0111</t>
  </si>
  <si>
    <t>0112111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</si>
  <si>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</si>
  <si>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</si>
  <si>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0110150</t>
  </si>
  <si>
    <t>0150</t>
  </si>
  <si>
    <t>Організаційне, інформаційно-аналітичне та матеріально-технічне забезпечення діяльності  обласної ради, районної ради, районної у місті ради (у разі її створення), міської, селищної, сільської рад</t>
  </si>
  <si>
    <t>0960</t>
  </si>
  <si>
    <t>Надання спеціальної освіти мистецькими школами</t>
  </si>
  <si>
    <t>Відділ розвитку культури і туризму виконавчого комітету Баштанської міської ради</t>
  </si>
  <si>
    <t>0117130</t>
  </si>
  <si>
    <t>0421</t>
  </si>
  <si>
    <t>Здійснення заходів із землеустрою</t>
  </si>
  <si>
    <t>01113104</t>
  </si>
  <si>
    <t>Забезпечення соціальними послугами за місцем проживання громадян, які не здатні до самообслуговування у звязку  з похилим віком, хворобою, інвалідністю</t>
  </si>
  <si>
    <t>0117363</t>
  </si>
  <si>
    <t>Виконання інвестиційних проєктівв рамках здійснення заходів щодо соціально- економічного розвитку окремих територій</t>
  </si>
  <si>
    <t>0617363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</si>
</sst>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rgb="FFFF0000"/>
      <name val="Arial Cyr"/>
      <charset val="204"/>
    </font>
    <font>
      <sz val="12"/>
      <color rgb="FFFF000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2" fontId="4" fillId="2" borderId="3" xfId="0" applyNumberFormat="1" applyFont="1" applyFill="1" applyBorder="1" applyAlignment="1">
      <alignment vertical="top" wrapText="1"/>
    </xf>
    <xf numFmtId="2" fontId="4" fillId="2" borderId="4" xfId="0" applyNumberFormat="1" applyFont="1" applyFill="1" applyBorder="1" applyAlignment="1">
      <alignment vertical="top" wrapText="1"/>
    </xf>
    <xf numFmtId="0" fontId="7" fillId="0" borderId="0" xfId="0" applyFont="1" applyAlignment="1"/>
    <xf numFmtId="165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10" fillId="0" borderId="2" xfId="0" quotePrefix="1" applyFont="1" applyBorder="1" applyAlignment="1">
      <alignment horizontal="center" vertical="top" wrapText="1"/>
    </xf>
    <xf numFmtId="4" fontId="0" fillId="0" borderId="0" xfId="0" applyNumberFormat="1"/>
    <xf numFmtId="49" fontId="6" fillId="0" borderId="2" xfId="0" applyNumberFormat="1" applyFont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0" borderId="2" xfId="0" quotePrefix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vertical="top" wrapText="1"/>
    </xf>
    <xf numFmtId="164" fontId="10" fillId="0" borderId="2" xfId="0" applyNumberFormat="1" applyFont="1" applyBorder="1" applyAlignment="1">
      <alignment vertical="top" wrapText="1"/>
    </xf>
    <xf numFmtId="0" fontId="6" fillId="0" borderId="2" xfId="0" quotePrefix="1" applyFont="1" applyBorder="1" applyAlignment="1">
      <alignment horizontal="left" vertical="top" wrapText="1"/>
    </xf>
    <xf numFmtId="164" fontId="6" fillId="0" borderId="2" xfId="0" quotePrefix="1" applyNumberFormat="1" applyFont="1" applyBorder="1" applyAlignment="1">
      <alignment horizontal="center" vertical="top" wrapText="1"/>
    </xf>
    <xf numFmtId="49" fontId="10" fillId="0" borderId="2" xfId="0" quotePrefix="1" applyNumberFormat="1" applyFont="1" applyBorder="1" applyAlignment="1">
      <alignment horizontal="center" vertical="top" wrapText="1"/>
    </xf>
    <xf numFmtId="164" fontId="6" fillId="0" borderId="4" xfId="0" quotePrefix="1" applyNumberFormat="1" applyFont="1" applyBorder="1" applyAlignment="1">
      <alignment vertical="top" wrapText="1"/>
    </xf>
    <xf numFmtId="164" fontId="10" fillId="0" borderId="2" xfId="0" quotePrefix="1" applyNumberFormat="1" applyFont="1" applyBorder="1" applyAlignment="1">
      <alignment horizontal="center" vertical="top" wrapText="1"/>
    </xf>
    <xf numFmtId="164" fontId="6" fillId="0" borderId="0" xfId="0" quotePrefix="1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left" vertical="top"/>
    </xf>
    <xf numFmtId="49" fontId="11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 wrapText="1"/>
    </xf>
    <xf numFmtId="4" fontId="13" fillId="2" borderId="2" xfId="0" applyNumberFormat="1" applyFont="1" applyFill="1" applyBorder="1" applyAlignment="1">
      <alignment vertical="top" wrapText="1"/>
    </xf>
    <xf numFmtId="4" fontId="13" fillId="0" borderId="2" xfId="0" applyNumberFormat="1" applyFont="1" applyBorder="1" applyAlignment="1">
      <alignment vertical="top" wrapText="1"/>
    </xf>
    <xf numFmtId="4" fontId="14" fillId="0" borderId="2" xfId="0" applyNumberFormat="1" applyFont="1" applyBorder="1" applyAlignment="1">
      <alignment vertical="top" wrapText="1"/>
    </xf>
    <xf numFmtId="4" fontId="14" fillId="2" borderId="2" xfId="0" applyNumberFormat="1" applyFont="1" applyFill="1" applyBorder="1" applyAlignment="1">
      <alignment vertical="top" wrapText="1"/>
    </xf>
    <xf numFmtId="0" fontId="12" fillId="0" borderId="2" xfId="0" quotePrefix="1" applyFont="1" applyBorder="1" applyAlignment="1">
      <alignment horizontal="center" vertical="top" wrapText="1"/>
    </xf>
    <xf numFmtId="164" fontId="12" fillId="0" borderId="2" xfId="0" applyNumberFormat="1" applyFont="1" applyBorder="1" applyAlignment="1">
      <alignment vertical="top" wrapText="1"/>
    </xf>
    <xf numFmtId="4" fontId="13" fillId="0" borderId="2" xfId="0" applyNumberFormat="1" applyFont="1" applyBorder="1" applyAlignment="1">
      <alignment vertical="center" wrapText="1"/>
    </xf>
    <xf numFmtId="0" fontId="12" fillId="0" borderId="2" xfId="0" quotePrefix="1" applyFont="1" applyBorder="1" applyAlignment="1">
      <alignment horizontal="left" vertical="top" wrapText="1"/>
    </xf>
    <xf numFmtId="164" fontId="12" fillId="0" borderId="2" xfId="0" quotePrefix="1" applyNumberFormat="1" applyFont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vertical="top" wrapText="1"/>
    </xf>
    <xf numFmtId="4" fontId="5" fillId="0" borderId="2" xfId="0" applyNumberFormat="1" applyFont="1" applyBorder="1" applyAlignment="1">
      <alignment vertical="top" wrapText="1"/>
    </xf>
    <xf numFmtId="4" fontId="15" fillId="0" borderId="2" xfId="0" applyNumberFormat="1" applyFont="1" applyBorder="1" applyAlignment="1">
      <alignment vertical="top" wrapText="1"/>
    </xf>
    <xf numFmtId="4" fontId="15" fillId="2" borderId="2" xfId="0" applyNumberFormat="1" applyFont="1" applyFill="1" applyBorder="1" applyAlignment="1">
      <alignment vertical="top" wrapText="1"/>
    </xf>
    <xf numFmtId="3" fontId="5" fillId="0" borderId="2" xfId="0" quotePrefix="1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vertical="top" wrapText="1"/>
    </xf>
    <xf numFmtId="0" fontId="15" fillId="0" borderId="2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2" xfId="0" quotePrefix="1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0" xfId="0" applyFont="1"/>
    <xf numFmtId="0" fontId="5" fillId="0" borderId="2" xfId="0" quotePrefix="1" applyFont="1" applyBorder="1" applyAlignment="1">
      <alignment horizontal="center" vertical="top" wrapText="1"/>
    </xf>
    <xf numFmtId="4" fontId="5" fillId="0" borderId="2" xfId="0" quotePrefix="1" applyNumberFormat="1" applyFont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quotePrefix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4" fontId="15" fillId="2" borderId="2" xfId="0" quotePrefix="1" applyNumberFormat="1" applyFont="1" applyFill="1" applyBorder="1" applyAlignment="1">
      <alignment vertical="center" wrapText="1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view="pageBreakPreview" topLeftCell="A4" zoomScale="75" zoomScaleNormal="100" zoomScaleSheetLayoutView="75" workbookViewId="0">
      <pane xSplit="4" ySplit="12" topLeftCell="E18" activePane="bottomRight" state="frozen"/>
      <selection activeCell="A4" sqref="A4"/>
      <selection pane="topRight" activeCell="E4" sqref="E4"/>
      <selection pane="bottomLeft" activeCell="A16" sqref="A16"/>
      <selection pane="bottomRight" activeCell="D20" sqref="D20"/>
    </sheetView>
  </sheetViews>
  <sheetFormatPr defaultRowHeight="15"/>
  <cols>
    <col min="1" max="3" width="12" customWidth="1"/>
    <col min="4" max="4" width="40.7109375" customWidth="1"/>
    <col min="5" max="5" width="13.7109375" customWidth="1"/>
    <col min="6" max="6" width="17" customWidth="1"/>
    <col min="7" max="16" width="13.7109375" customWidth="1"/>
  </cols>
  <sheetData>
    <row r="1" spans="1:16">
      <c r="M1" t="s">
        <v>0</v>
      </c>
    </row>
    <row r="2" spans="1:16">
      <c r="M2" t="s">
        <v>1</v>
      </c>
    </row>
    <row r="3" spans="1:16">
      <c r="M3" t="s">
        <v>47</v>
      </c>
    </row>
    <row r="5" spans="1:16">
      <c r="A5" s="74" t="s">
        <v>35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>
      <c r="A6" s="74" t="s">
        <v>36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>
      <c r="A7" s="12" t="s">
        <v>33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1" t="s">
        <v>34</v>
      </c>
      <c r="P8" s="1" t="s">
        <v>2</v>
      </c>
    </row>
    <row r="9" spans="1:16">
      <c r="A9" s="76" t="s">
        <v>3</v>
      </c>
      <c r="B9" s="76" t="s">
        <v>4</v>
      </c>
      <c r="C9" s="76" t="s">
        <v>5</v>
      </c>
      <c r="D9" s="77" t="s">
        <v>6</v>
      </c>
      <c r="E9" s="77" t="s">
        <v>7</v>
      </c>
      <c r="F9" s="77"/>
      <c r="G9" s="77"/>
      <c r="H9" s="77"/>
      <c r="I9" s="77"/>
      <c r="J9" s="77" t="s">
        <v>14</v>
      </c>
      <c r="K9" s="77"/>
      <c r="L9" s="77"/>
      <c r="M9" s="77"/>
      <c r="N9" s="77"/>
      <c r="O9" s="77"/>
      <c r="P9" s="78" t="s">
        <v>16</v>
      </c>
    </row>
    <row r="10" spans="1:16">
      <c r="A10" s="77"/>
      <c r="B10" s="77"/>
      <c r="C10" s="77"/>
      <c r="D10" s="77"/>
      <c r="E10" s="78" t="s">
        <v>8</v>
      </c>
      <c r="F10" s="77" t="s">
        <v>9</v>
      </c>
      <c r="G10" s="77" t="s">
        <v>10</v>
      </c>
      <c r="H10" s="77"/>
      <c r="I10" s="77" t="s">
        <v>13</v>
      </c>
      <c r="J10" s="78" t="s">
        <v>8</v>
      </c>
      <c r="K10" s="77" t="s">
        <v>15</v>
      </c>
      <c r="L10" s="77" t="s">
        <v>9</v>
      </c>
      <c r="M10" s="77" t="s">
        <v>10</v>
      </c>
      <c r="N10" s="77"/>
      <c r="O10" s="77" t="s">
        <v>13</v>
      </c>
      <c r="P10" s="77"/>
    </row>
    <row r="11" spans="1:16">
      <c r="A11" s="77"/>
      <c r="B11" s="77"/>
      <c r="C11" s="77"/>
      <c r="D11" s="77"/>
      <c r="E11" s="77"/>
      <c r="F11" s="77"/>
      <c r="G11" s="77" t="s">
        <v>11</v>
      </c>
      <c r="H11" s="77" t="s">
        <v>12</v>
      </c>
      <c r="I11" s="77"/>
      <c r="J11" s="77"/>
      <c r="K11" s="77"/>
      <c r="L11" s="77"/>
      <c r="M11" s="77" t="s">
        <v>11</v>
      </c>
      <c r="N11" s="77" t="s">
        <v>12</v>
      </c>
      <c r="O11" s="77"/>
      <c r="P11" s="77"/>
    </row>
    <row r="12" spans="1:16" ht="44.25" customHeight="1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1:16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>
      <c r="A14" s="5" t="s">
        <v>17</v>
      </c>
      <c r="B14" s="6"/>
      <c r="C14" s="7"/>
      <c r="D14" s="8" t="s">
        <v>18</v>
      </c>
      <c r="E14" s="9">
        <f>E15</f>
        <v>33200</v>
      </c>
      <c r="F14" s="10">
        <f>F15</f>
        <v>33200</v>
      </c>
      <c r="G14" s="10">
        <f t="shared" ref="G14:I14" si="0">G15</f>
        <v>0</v>
      </c>
      <c r="H14" s="10">
        <f t="shared" si="0"/>
        <v>0</v>
      </c>
      <c r="I14" s="10">
        <f t="shared" si="0"/>
        <v>0</v>
      </c>
      <c r="J14" s="9">
        <f>L14+O14</f>
        <v>650000</v>
      </c>
      <c r="K14" s="10">
        <f>K15</f>
        <v>650000</v>
      </c>
      <c r="L14" s="10">
        <f t="shared" ref="L14:O14" si="1">L15</f>
        <v>0</v>
      </c>
      <c r="M14" s="10">
        <f t="shared" si="1"/>
        <v>0</v>
      </c>
      <c r="N14" s="10">
        <f t="shared" si="1"/>
        <v>0</v>
      </c>
      <c r="O14" s="10">
        <f t="shared" si="1"/>
        <v>650000</v>
      </c>
      <c r="P14" s="9">
        <f t="shared" ref="P14:P32" si="2">E14+J14</f>
        <v>683200</v>
      </c>
    </row>
    <row r="15" spans="1:16">
      <c r="A15" s="5" t="s">
        <v>19</v>
      </c>
      <c r="B15" s="6"/>
      <c r="C15" s="7"/>
      <c r="D15" s="8" t="s">
        <v>18</v>
      </c>
      <c r="E15" s="9">
        <f>F15+I15</f>
        <v>33200</v>
      </c>
      <c r="F15" s="10">
        <f>F16+F17+F18+F19+F20</f>
        <v>33200</v>
      </c>
      <c r="G15" s="10">
        <f t="shared" ref="G15:I15" si="3">G16+G17+G18+G19+G20</f>
        <v>0</v>
      </c>
      <c r="H15" s="10">
        <f t="shared" si="3"/>
        <v>0</v>
      </c>
      <c r="I15" s="10">
        <f t="shared" si="3"/>
        <v>0</v>
      </c>
      <c r="J15" s="9">
        <f>L15+O15</f>
        <v>650000</v>
      </c>
      <c r="K15" s="10">
        <f>K16+K17+K18+K19+K20</f>
        <v>650000</v>
      </c>
      <c r="L15" s="10">
        <f t="shared" ref="L15:O15" si="4">L16+L17+L18+L19+L20</f>
        <v>0</v>
      </c>
      <c r="M15" s="10">
        <f t="shared" si="4"/>
        <v>0</v>
      </c>
      <c r="N15" s="10">
        <f t="shared" si="4"/>
        <v>0</v>
      </c>
      <c r="O15" s="10">
        <f t="shared" si="4"/>
        <v>650000</v>
      </c>
      <c r="P15" s="9">
        <f t="shared" si="2"/>
        <v>683200</v>
      </c>
    </row>
    <row r="16" spans="1:16" ht="85.5" customHeight="1">
      <c r="A16" s="20" t="s">
        <v>55</v>
      </c>
      <c r="B16" s="20" t="s">
        <v>56</v>
      </c>
      <c r="C16" s="32" t="s">
        <v>51</v>
      </c>
      <c r="D16" s="33" t="s">
        <v>57</v>
      </c>
      <c r="E16" s="47">
        <f>F16+I16</f>
        <v>29000</v>
      </c>
      <c r="F16" s="48">
        <f>44000-15000</f>
        <v>29000</v>
      </c>
      <c r="G16" s="39"/>
      <c r="H16" s="39"/>
      <c r="I16" s="39"/>
      <c r="J16" s="47">
        <f>L16+O16</f>
        <v>0</v>
      </c>
      <c r="K16" s="39"/>
      <c r="L16" s="39"/>
      <c r="M16" s="39"/>
      <c r="N16" s="39"/>
      <c r="O16" s="39"/>
      <c r="P16" s="47">
        <f t="shared" si="2"/>
        <v>29000</v>
      </c>
    </row>
    <row r="17" spans="1:16" ht="57" customHeight="1">
      <c r="A17" s="20" t="s">
        <v>52</v>
      </c>
      <c r="B17" s="20">
        <v>2111</v>
      </c>
      <c r="C17" s="30" t="s">
        <v>53</v>
      </c>
      <c r="D17" s="31" t="s">
        <v>54</v>
      </c>
      <c r="E17" s="47">
        <f t="shared" ref="E17:E32" si="5">F17+I17</f>
        <v>18200</v>
      </c>
      <c r="F17" s="48">
        <v>18200</v>
      </c>
      <c r="G17" s="49"/>
      <c r="H17" s="49"/>
      <c r="I17" s="49"/>
      <c r="J17" s="50"/>
      <c r="K17" s="49"/>
      <c r="L17" s="49"/>
      <c r="M17" s="49"/>
      <c r="N17" s="49"/>
      <c r="O17" s="49"/>
      <c r="P17" s="47">
        <f t="shared" si="2"/>
        <v>18200</v>
      </c>
    </row>
    <row r="18" spans="1:16" ht="60.75" customHeight="1">
      <c r="A18" s="20" t="s">
        <v>64</v>
      </c>
      <c r="B18" s="20">
        <v>3104</v>
      </c>
      <c r="C18" s="51">
        <v>1020</v>
      </c>
      <c r="D18" s="52" t="s">
        <v>65</v>
      </c>
      <c r="E18" s="47">
        <f t="shared" si="5"/>
        <v>15000</v>
      </c>
      <c r="F18" s="48">
        <v>15000</v>
      </c>
      <c r="G18" s="40"/>
      <c r="H18" s="40"/>
      <c r="I18" s="40"/>
      <c r="J18" s="47">
        <f>L18+O18</f>
        <v>0</v>
      </c>
      <c r="K18" s="49"/>
      <c r="L18" s="49"/>
      <c r="M18" s="49"/>
      <c r="N18" s="49"/>
      <c r="O18" s="49"/>
      <c r="P18" s="47">
        <f t="shared" si="2"/>
        <v>15000</v>
      </c>
    </row>
    <row r="19" spans="1:16" ht="37.5" customHeight="1">
      <c r="A19" s="20" t="s">
        <v>61</v>
      </c>
      <c r="B19" s="25">
        <v>7130</v>
      </c>
      <c r="C19" s="24" t="s">
        <v>62</v>
      </c>
      <c r="D19" s="26" t="s">
        <v>63</v>
      </c>
      <c r="E19" s="47">
        <f t="shared" si="5"/>
        <v>-29000</v>
      </c>
      <c r="F19" s="48">
        <v>-29000</v>
      </c>
      <c r="G19" s="39"/>
      <c r="H19" s="39"/>
      <c r="I19" s="39"/>
      <c r="J19" s="50">
        <f t="shared" ref="J19:J30" si="6">L19+O19</f>
        <v>0</v>
      </c>
      <c r="K19" s="48"/>
      <c r="L19" s="48"/>
      <c r="M19" s="48"/>
      <c r="N19" s="48"/>
      <c r="O19" s="48"/>
      <c r="P19" s="47">
        <f t="shared" si="2"/>
        <v>-29000</v>
      </c>
    </row>
    <row r="20" spans="1:16" s="64" customFormat="1" ht="57" customHeight="1">
      <c r="A20" s="20" t="s">
        <v>66</v>
      </c>
      <c r="B20" s="20">
        <v>7363</v>
      </c>
      <c r="C20" s="24" t="s">
        <v>46</v>
      </c>
      <c r="D20" s="27" t="s">
        <v>67</v>
      </c>
      <c r="E20" s="47">
        <f t="shared" si="5"/>
        <v>0</v>
      </c>
      <c r="F20" s="63"/>
      <c r="G20" s="63"/>
      <c r="H20" s="63"/>
      <c r="I20" s="63"/>
      <c r="J20" s="50">
        <f t="shared" si="6"/>
        <v>650000</v>
      </c>
      <c r="K20" s="48">
        <v>650000</v>
      </c>
      <c r="L20" s="48"/>
      <c r="M20" s="48"/>
      <c r="N20" s="48"/>
      <c r="O20" s="48">
        <v>650000</v>
      </c>
      <c r="P20" s="47">
        <f t="shared" si="2"/>
        <v>650000</v>
      </c>
    </row>
    <row r="21" spans="1:16" ht="30">
      <c r="A21" s="53" t="s">
        <v>20</v>
      </c>
      <c r="B21" s="54"/>
      <c r="C21" s="55"/>
      <c r="D21" s="56" t="s">
        <v>21</v>
      </c>
      <c r="E21" s="57">
        <f t="shared" si="5"/>
        <v>96968.6</v>
      </c>
      <c r="F21" s="58">
        <f>F22</f>
        <v>96968.6</v>
      </c>
      <c r="G21" s="58">
        <f t="shared" ref="G21:I21" si="7">G22</f>
        <v>0</v>
      </c>
      <c r="H21" s="58">
        <f t="shared" si="7"/>
        <v>0</v>
      </c>
      <c r="I21" s="58">
        <f t="shared" si="7"/>
        <v>0</v>
      </c>
      <c r="J21" s="59">
        <f t="shared" si="6"/>
        <v>250000</v>
      </c>
      <c r="K21" s="58">
        <f>K22</f>
        <v>250000</v>
      </c>
      <c r="L21" s="58">
        <f t="shared" ref="L21:O21" si="8">L22</f>
        <v>0</v>
      </c>
      <c r="M21" s="58">
        <f t="shared" si="8"/>
        <v>0</v>
      </c>
      <c r="N21" s="58">
        <f t="shared" si="8"/>
        <v>0</v>
      </c>
      <c r="O21" s="58">
        <f t="shared" si="8"/>
        <v>250000</v>
      </c>
      <c r="P21" s="59">
        <f t="shared" si="2"/>
        <v>346968.6</v>
      </c>
    </row>
    <row r="22" spans="1:16" ht="30">
      <c r="A22" s="53" t="s">
        <v>22</v>
      </c>
      <c r="B22" s="54"/>
      <c r="C22" s="55"/>
      <c r="D22" s="56" t="s">
        <v>21</v>
      </c>
      <c r="E22" s="57">
        <f t="shared" si="5"/>
        <v>96968.6</v>
      </c>
      <c r="F22" s="58">
        <f>F23+F26+F27+F24</f>
        <v>96968.6</v>
      </c>
      <c r="G22" s="58">
        <f t="shared" ref="G22:I22" si="9">G23+G26+G27+G24</f>
        <v>0</v>
      </c>
      <c r="H22" s="58">
        <f t="shared" si="9"/>
        <v>0</v>
      </c>
      <c r="I22" s="58">
        <f t="shared" si="9"/>
        <v>0</v>
      </c>
      <c r="J22" s="59">
        <f t="shared" si="6"/>
        <v>250000</v>
      </c>
      <c r="K22" s="58">
        <f>K23+K26+K27</f>
        <v>250000</v>
      </c>
      <c r="L22" s="58">
        <f t="shared" ref="L22:O22" si="10">L23+L26+L27</f>
        <v>0</v>
      </c>
      <c r="M22" s="58">
        <f t="shared" si="10"/>
        <v>0</v>
      </c>
      <c r="N22" s="58">
        <f t="shared" si="10"/>
        <v>0</v>
      </c>
      <c r="O22" s="58">
        <f t="shared" si="10"/>
        <v>250000</v>
      </c>
      <c r="P22" s="59">
        <f t="shared" si="2"/>
        <v>346968.6</v>
      </c>
    </row>
    <row r="23" spans="1:16" s="64" customFormat="1">
      <c r="A23" s="60" t="s">
        <v>23</v>
      </c>
      <c r="B23" s="60" t="s">
        <v>25</v>
      </c>
      <c r="C23" s="61" t="s">
        <v>24</v>
      </c>
      <c r="D23" s="62" t="s">
        <v>26</v>
      </c>
      <c r="E23" s="57">
        <f t="shared" si="5"/>
        <v>-96631.4</v>
      </c>
      <c r="F23" s="63">
        <f>12000+49968.6-130000-28600</f>
        <v>-96631.4</v>
      </c>
      <c r="G23" s="63">
        <v>-130000</v>
      </c>
      <c r="H23" s="63"/>
      <c r="I23" s="63"/>
      <c r="J23" s="59">
        <f t="shared" si="6"/>
        <v>0</v>
      </c>
      <c r="K23" s="63"/>
      <c r="L23" s="63"/>
      <c r="M23" s="63"/>
      <c r="N23" s="63"/>
      <c r="O23" s="63"/>
      <c r="P23" s="57">
        <f t="shared" si="2"/>
        <v>-96631.4</v>
      </c>
    </row>
    <row r="24" spans="1:16" s="64" customFormat="1" ht="150">
      <c r="A24" s="65" t="s">
        <v>39</v>
      </c>
      <c r="B24" s="65">
        <v>1060</v>
      </c>
      <c r="C24" s="66"/>
      <c r="D24" s="62" t="s">
        <v>40</v>
      </c>
      <c r="E24" s="47">
        <f t="shared" si="5"/>
        <v>35000</v>
      </c>
      <c r="F24" s="48">
        <f>F25</f>
        <v>35000</v>
      </c>
      <c r="G24" s="48"/>
      <c r="H24" s="48"/>
      <c r="I24" s="48"/>
      <c r="J24" s="50">
        <f t="shared" si="6"/>
        <v>0</v>
      </c>
      <c r="K24" s="48"/>
      <c r="L24" s="48"/>
      <c r="M24" s="48"/>
      <c r="N24" s="48"/>
      <c r="O24" s="48"/>
      <c r="P24" s="47">
        <f>E24+J24</f>
        <v>35000</v>
      </c>
    </row>
    <row r="25" spans="1:16" ht="42" customHeight="1">
      <c r="A25" s="60" t="s">
        <v>37</v>
      </c>
      <c r="B25" s="60" t="s">
        <v>38</v>
      </c>
      <c r="C25" s="61" t="s">
        <v>27</v>
      </c>
      <c r="D25" s="62" t="s">
        <v>28</v>
      </c>
      <c r="E25" s="57">
        <f t="shared" si="5"/>
        <v>35000</v>
      </c>
      <c r="F25" s="63">
        <f>35000</f>
        <v>35000</v>
      </c>
      <c r="G25" s="44"/>
      <c r="H25" s="44"/>
      <c r="I25" s="44"/>
      <c r="J25" s="57">
        <f t="shared" si="6"/>
        <v>0</v>
      </c>
      <c r="K25" s="63"/>
      <c r="L25" s="63"/>
      <c r="M25" s="63"/>
      <c r="N25" s="63"/>
      <c r="O25" s="63"/>
      <c r="P25" s="57">
        <f t="shared" si="2"/>
        <v>35000</v>
      </c>
    </row>
    <row r="26" spans="1:16" s="64" customFormat="1" ht="72" customHeight="1">
      <c r="A26" s="28" t="s">
        <v>48</v>
      </c>
      <c r="B26" s="25">
        <v>5031</v>
      </c>
      <c r="C26" s="29" t="s">
        <v>49</v>
      </c>
      <c r="D26" s="26" t="s">
        <v>50</v>
      </c>
      <c r="E26" s="47">
        <f t="shared" si="5"/>
        <v>158600</v>
      </c>
      <c r="F26" s="48">
        <f>130000+28600</f>
        <v>158600</v>
      </c>
      <c r="G26" s="48">
        <v>130000</v>
      </c>
      <c r="H26" s="48"/>
      <c r="I26" s="48"/>
      <c r="J26" s="50"/>
      <c r="K26" s="48"/>
      <c r="L26" s="48"/>
      <c r="M26" s="48"/>
      <c r="N26" s="48"/>
      <c r="O26" s="48"/>
      <c r="P26" s="47">
        <f t="shared" si="2"/>
        <v>158600</v>
      </c>
    </row>
    <row r="27" spans="1:16" s="64" customFormat="1" ht="54.75" customHeight="1">
      <c r="A27" s="28" t="s">
        <v>68</v>
      </c>
      <c r="B27" s="25">
        <v>7363</v>
      </c>
      <c r="C27" s="29" t="s">
        <v>46</v>
      </c>
      <c r="D27" s="26" t="s">
        <v>67</v>
      </c>
      <c r="E27" s="47">
        <f t="shared" si="5"/>
        <v>0</v>
      </c>
      <c r="F27" s="48"/>
      <c r="G27" s="48"/>
      <c r="H27" s="48"/>
      <c r="I27" s="48"/>
      <c r="J27" s="47">
        <f t="shared" si="6"/>
        <v>250000</v>
      </c>
      <c r="K27" s="48">
        <v>250000</v>
      </c>
      <c r="L27" s="48"/>
      <c r="M27" s="48"/>
      <c r="N27" s="48"/>
      <c r="O27" s="48">
        <v>250000</v>
      </c>
      <c r="P27" s="47">
        <f t="shared" si="2"/>
        <v>250000</v>
      </c>
    </row>
    <row r="28" spans="1:16" ht="33" hidden="1" customHeight="1">
      <c r="A28" s="45"/>
      <c r="B28" s="42"/>
      <c r="C28" s="46"/>
      <c r="D28" s="43"/>
      <c r="E28" s="38"/>
      <c r="F28" s="39"/>
      <c r="G28" s="39"/>
      <c r="H28" s="39"/>
      <c r="I28" s="39"/>
      <c r="J28" s="41"/>
      <c r="K28" s="39"/>
      <c r="L28" s="39"/>
      <c r="M28" s="39"/>
      <c r="N28" s="39"/>
      <c r="O28" s="39"/>
      <c r="P28" s="38"/>
    </row>
    <row r="29" spans="1:16" s="64" customFormat="1" ht="38.25">
      <c r="A29" s="34" t="s">
        <v>29</v>
      </c>
      <c r="B29" s="22"/>
      <c r="C29" s="35"/>
      <c r="D29" s="36" t="s">
        <v>60</v>
      </c>
      <c r="E29" s="57">
        <f t="shared" si="5"/>
        <v>120000</v>
      </c>
      <c r="F29" s="58">
        <f>F30</f>
        <v>120000</v>
      </c>
      <c r="G29" s="58">
        <f t="shared" ref="G29:I30" si="11">G30</f>
        <v>98360</v>
      </c>
      <c r="H29" s="58">
        <f t="shared" si="11"/>
        <v>0</v>
      </c>
      <c r="I29" s="58">
        <f t="shared" si="11"/>
        <v>0</v>
      </c>
      <c r="J29" s="59">
        <f t="shared" si="6"/>
        <v>0</v>
      </c>
      <c r="K29" s="58">
        <f>K30</f>
        <v>0</v>
      </c>
      <c r="L29" s="58">
        <f t="shared" ref="L29:O30" si="12">L30</f>
        <v>0</v>
      </c>
      <c r="M29" s="58">
        <f t="shared" si="12"/>
        <v>0</v>
      </c>
      <c r="N29" s="58">
        <f t="shared" si="12"/>
        <v>0</v>
      </c>
      <c r="O29" s="58">
        <f t="shared" si="12"/>
        <v>0</v>
      </c>
      <c r="P29" s="59">
        <f t="shared" si="2"/>
        <v>120000</v>
      </c>
    </row>
    <row r="30" spans="1:16" s="64" customFormat="1" ht="38.25">
      <c r="A30" s="34" t="s">
        <v>30</v>
      </c>
      <c r="B30" s="22"/>
      <c r="C30" s="37"/>
      <c r="D30" s="36" t="s">
        <v>60</v>
      </c>
      <c r="E30" s="57">
        <f t="shared" si="5"/>
        <v>120000</v>
      </c>
      <c r="F30" s="58">
        <f>F31</f>
        <v>120000</v>
      </c>
      <c r="G30" s="58">
        <f t="shared" si="11"/>
        <v>98360</v>
      </c>
      <c r="H30" s="58">
        <f t="shared" si="11"/>
        <v>0</v>
      </c>
      <c r="I30" s="58">
        <f t="shared" si="11"/>
        <v>0</v>
      </c>
      <c r="J30" s="59">
        <f t="shared" si="6"/>
        <v>0</v>
      </c>
      <c r="K30" s="58">
        <f>K31</f>
        <v>0</v>
      </c>
      <c r="L30" s="58">
        <f t="shared" si="12"/>
        <v>0</v>
      </c>
      <c r="M30" s="58">
        <f t="shared" si="12"/>
        <v>0</v>
      </c>
      <c r="N30" s="58">
        <f t="shared" si="12"/>
        <v>0</v>
      </c>
      <c r="O30" s="58">
        <f t="shared" si="12"/>
        <v>0</v>
      </c>
      <c r="P30" s="59">
        <f t="shared" si="2"/>
        <v>120000</v>
      </c>
    </row>
    <row r="31" spans="1:16" s="64" customFormat="1" ht="39.75" customHeight="1">
      <c r="A31" s="28">
        <v>1011080</v>
      </c>
      <c r="B31" s="25">
        <v>1080</v>
      </c>
      <c r="C31" s="23" t="s">
        <v>58</v>
      </c>
      <c r="D31" s="26" t="s">
        <v>59</v>
      </c>
      <c r="E31" s="47">
        <f t="shared" si="5"/>
        <v>120000</v>
      </c>
      <c r="F31" s="48">
        <f>120000</f>
        <v>120000</v>
      </c>
      <c r="G31" s="48">
        <v>98360</v>
      </c>
      <c r="H31" s="49"/>
      <c r="I31" s="49"/>
      <c r="J31" s="50"/>
      <c r="K31" s="49"/>
      <c r="L31" s="49"/>
      <c r="M31" s="49"/>
      <c r="N31" s="49"/>
      <c r="O31" s="49"/>
      <c r="P31" s="47">
        <f t="shared" si="2"/>
        <v>120000</v>
      </c>
    </row>
    <row r="32" spans="1:16">
      <c r="A32" s="67" t="s">
        <v>31</v>
      </c>
      <c r="B32" s="68" t="s">
        <v>31</v>
      </c>
      <c r="C32" s="69" t="s">
        <v>31</v>
      </c>
      <c r="D32" s="70" t="s">
        <v>32</v>
      </c>
      <c r="E32" s="57">
        <f t="shared" si="5"/>
        <v>250168.6</v>
      </c>
      <c r="F32" s="59">
        <f>F29+F21+F14+W19</f>
        <v>250168.6</v>
      </c>
      <c r="G32" s="59">
        <f>G29+G21+G14+X19</f>
        <v>98360</v>
      </c>
      <c r="H32" s="59">
        <f>H29+H21+H14+Y19</f>
        <v>0</v>
      </c>
      <c r="I32" s="59">
        <f>I29+I21+I14+Z19</f>
        <v>0</v>
      </c>
      <c r="J32" s="59">
        <f>L32+O32</f>
        <v>900000</v>
      </c>
      <c r="K32" s="59">
        <f>K29+K21+K14</f>
        <v>900000</v>
      </c>
      <c r="L32" s="59">
        <f>L29+L21+L14</f>
        <v>0</v>
      </c>
      <c r="M32" s="59">
        <f>M29+M21+M14</f>
        <v>0</v>
      </c>
      <c r="N32" s="59">
        <f>N29+N21+N14</f>
        <v>0</v>
      </c>
      <c r="O32" s="59">
        <f>O29+O21+O14</f>
        <v>900000</v>
      </c>
      <c r="P32" s="59">
        <f t="shared" si="2"/>
        <v>1150168.6000000001</v>
      </c>
    </row>
    <row r="33" spans="1:17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7" ht="47.25">
      <c r="A34" s="71"/>
      <c r="B34" s="71"/>
      <c r="C34" s="71"/>
      <c r="D34" s="13" t="s">
        <v>41</v>
      </c>
      <c r="E34" s="72">
        <f>F34+I34</f>
        <v>35000</v>
      </c>
      <c r="F34" s="72">
        <f>F20+F24+F27</f>
        <v>35000</v>
      </c>
      <c r="G34" s="72">
        <f>G20+G24+G27</f>
        <v>0</v>
      </c>
      <c r="H34" s="72">
        <f>H20+H24+H27</f>
        <v>0</v>
      </c>
      <c r="I34" s="72">
        <f>I20+I24+I27</f>
        <v>0</v>
      </c>
      <c r="J34" s="72">
        <f>L34+O34</f>
        <v>900000</v>
      </c>
      <c r="K34" s="72">
        <f>K20+K24+K27</f>
        <v>900000</v>
      </c>
      <c r="L34" s="72">
        <f>L20+L24+L27</f>
        <v>0</v>
      </c>
      <c r="M34" s="72">
        <f>M20+M24+M27</f>
        <v>0</v>
      </c>
      <c r="N34" s="72">
        <f>N20+N24+N27</f>
        <v>0</v>
      </c>
      <c r="O34" s="72">
        <f>O20+O24+O27</f>
        <v>900000</v>
      </c>
      <c r="P34" s="14">
        <f>E34+J34</f>
        <v>935000</v>
      </c>
    </row>
    <row r="35" spans="1:17" ht="15.75">
      <c r="A35" s="71"/>
      <c r="B35" s="71"/>
      <c r="C35" s="71"/>
      <c r="D35" s="13" t="s">
        <v>42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15"/>
    </row>
    <row r="36" spans="1:17" ht="75.75" customHeight="1">
      <c r="A36" s="71"/>
      <c r="B36" s="71"/>
      <c r="C36" s="71"/>
      <c r="D36" s="13" t="s">
        <v>43</v>
      </c>
      <c r="E36" s="72">
        <f>F36+I36</f>
        <v>35000</v>
      </c>
      <c r="F36" s="72">
        <f>F24</f>
        <v>35000</v>
      </c>
      <c r="G36" s="72">
        <f t="shared" ref="G36:I36" si="13">G24</f>
        <v>0</v>
      </c>
      <c r="H36" s="72">
        <f t="shared" si="13"/>
        <v>0</v>
      </c>
      <c r="I36" s="72">
        <f t="shared" si="13"/>
        <v>0</v>
      </c>
      <c r="J36" s="72">
        <f>L36+O36</f>
        <v>0</v>
      </c>
      <c r="K36" s="72">
        <f>K24</f>
        <v>0</v>
      </c>
      <c r="L36" s="72">
        <f t="shared" ref="L36:O36" si="14">L24</f>
        <v>0</v>
      </c>
      <c r="M36" s="72">
        <f t="shared" si="14"/>
        <v>0</v>
      </c>
      <c r="N36" s="72">
        <f t="shared" si="14"/>
        <v>0</v>
      </c>
      <c r="O36" s="72">
        <f t="shared" si="14"/>
        <v>0</v>
      </c>
      <c r="P36" s="14">
        <f>E36+J36</f>
        <v>35000</v>
      </c>
    </row>
    <row r="37" spans="1:17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9" spans="1:17" ht="18.75">
      <c r="D39" s="16" t="s">
        <v>44</v>
      </c>
      <c r="E39" s="16"/>
      <c r="F39" s="16"/>
      <c r="G39" s="16"/>
      <c r="H39" s="17"/>
      <c r="I39" s="18"/>
      <c r="J39" s="18"/>
      <c r="K39" s="18"/>
      <c r="L39" s="19"/>
      <c r="M39" s="73" t="s">
        <v>45</v>
      </c>
      <c r="N39" s="73"/>
      <c r="O39" s="73"/>
      <c r="P39" s="73"/>
      <c r="Q39" s="73"/>
    </row>
    <row r="41" spans="1:17">
      <c r="E41" s="21">
        <f>E29+E21+E14</f>
        <v>250168.6</v>
      </c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39:Q39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41" right="0.19685039370078741" top="0.39370078740157483" bottom="0.19685039370078741" header="0" footer="0"/>
  <pageSetup paperSize="9" scale="54" fitToHeight="500" orientation="landscape" horizontalDpi="0" verticalDpi="0" r:id="rId1"/>
  <headerFooter differentFirst="1">
    <oddHeader xml:space="preserve">&amp;RПродовження додатка 3
до рішення міської ради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Admin_PC</cp:lastModifiedBy>
  <cp:lastPrinted>2021-06-10T07:51:17Z</cp:lastPrinted>
  <dcterms:created xsi:type="dcterms:W3CDTF">2021-02-15T17:47:07Z</dcterms:created>
  <dcterms:modified xsi:type="dcterms:W3CDTF">2021-06-10T12:37:55Z</dcterms:modified>
</cp:coreProperties>
</file>